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reassurez-moi/Downloads/"/>
    </mc:Choice>
  </mc:AlternateContent>
  <bookViews>
    <workbookView xWindow="0" yWindow="0" windowWidth="28800" windowHeight="18000" tabRatio="500"/>
  </bookViews>
  <sheets>
    <sheet name="Tableau amortissement linéaire" sheetId="2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2" l="1"/>
  <c r="B13" i="2"/>
  <c r="B14" i="2"/>
  <c r="B15" i="2"/>
  <c r="B16" i="2"/>
  <c r="B17" i="2"/>
  <c r="C13" i="2"/>
  <c r="D13" i="2"/>
  <c r="C14" i="2"/>
  <c r="D14" i="2"/>
  <c r="C15" i="2"/>
  <c r="D15" i="2"/>
  <c r="C16" i="2"/>
  <c r="D16" i="2"/>
  <c r="C17" i="2"/>
  <c r="D8" i="2"/>
  <c r="D17" i="2"/>
  <c r="F17" i="2"/>
  <c r="E13" i="2"/>
  <c r="E14" i="2"/>
  <c r="E15" i="2"/>
  <c r="E16" i="2"/>
  <c r="E17" i="2"/>
  <c r="F16" i="2"/>
  <c r="F15" i="2"/>
  <c r="F14" i="2"/>
  <c r="F13" i="2"/>
</calcChain>
</file>

<file path=xl/sharedStrings.xml><?xml version="1.0" encoding="utf-8"?>
<sst xmlns="http://schemas.openxmlformats.org/spreadsheetml/2006/main" count="13" uniqueCount="13">
  <si>
    <t>Détails</t>
  </si>
  <si>
    <t>Valeur du bien</t>
  </si>
  <si>
    <t>Durée de l'amortissement en année</t>
  </si>
  <si>
    <t>Année</t>
  </si>
  <si>
    <t>Annuité d'amortissement</t>
  </si>
  <si>
    <t>Tableau d'amortissement linéaire</t>
  </si>
  <si>
    <t>Date de début d'exercice</t>
  </si>
  <si>
    <t>Date d'acquisition du bien</t>
  </si>
  <si>
    <t>Durée d'utilisation la 1ère année en jours</t>
  </si>
  <si>
    <t>Durée d'utilisation la dernière année en jours</t>
  </si>
  <si>
    <t>VNC en fin d'exercice</t>
  </si>
  <si>
    <t>VNC 
Début d'exercice</t>
  </si>
  <si>
    <t>Montant des amortissements cumulés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</si>
</sst>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name val="Arial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theme="9" tint="0.79998168889431442"/>
        <bgColor rgb="FF000000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14" fontId="1" fillId="0" borderId="9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3" fontId="1" fillId="2" borderId="0" xfId="0" applyNumberFormat="1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abSelected="1" workbookViewId="0">
      <selection activeCell="I12" sqref="I12"/>
    </sheetView>
  </sheetViews>
  <sheetFormatPr baseColWidth="10" defaultRowHeight="16" x14ac:dyDescent="0.2"/>
  <cols>
    <col min="3" max="3" width="21.33203125" customWidth="1"/>
    <col min="4" max="4" width="15.5" customWidth="1"/>
    <col min="5" max="5" width="16" customWidth="1"/>
  </cols>
  <sheetData>
    <row r="1" spans="2:6" ht="17" thickBot="1" x14ac:dyDescent="0.25"/>
    <row r="2" spans="2:6" ht="17" thickBot="1" x14ac:dyDescent="0.25">
      <c r="B2" s="1" t="s">
        <v>0</v>
      </c>
      <c r="C2" s="2"/>
      <c r="D2" s="3"/>
    </row>
    <row r="3" spans="2:6" x14ac:dyDescent="0.2">
      <c r="B3" s="4" t="s">
        <v>1</v>
      </c>
      <c r="C3" s="5"/>
      <c r="D3" s="6">
        <v>20000</v>
      </c>
    </row>
    <row r="4" spans="2:6" x14ac:dyDescent="0.2">
      <c r="B4" s="7" t="s">
        <v>2</v>
      </c>
      <c r="C4" s="8"/>
      <c r="D4" s="9">
        <v>5</v>
      </c>
    </row>
    <row r="5" spans="2:6" x14ac:dyDescent="0.2">
      <c r="B5" s="10" t="s">
        <v>7</v>
      </c>
      <c r="C5" s="11"/>
      <c r="D5" s="12">
        <v>43953</v>
      </c>
    </row>
    <row r="6" spans="2:6" x14ac:dyDescent="0.2">
      <c r="B6" s="13" t="s">
        <v>6</v>
      </c>
      <c r="C6" s="14"/>
      <c r="D6" s="12">
        <v>43831</v>
      </c>
    </row>
    <row r="7" spans="2:6" x14ac:dyDescent="0.2">
      <c r="B7" s="7" t="s">
        <v>8</v>
      </c>
      <c r="C7" s="8"/>
      <c r="D7" s="23">
        <f>IF(OR(D5="",D6=""),"",(360-(D5-D6)))</f>
        <v>238</v>
      </c>
    </row>
    <row r="8" spans="2:6" ht="17" thickBot="1" x14ac:dyDescent="0.25">
      <c r="B8" s="15" t="s">
        <v>9</v>
      </c>
      <c r="C8" s="16"/>
      <c r="D8" s="24">
        <f>IF(OR(D5="",D6=""),"",360-D7)</f>
        <v>122</v>
      </c>
    </row>
    <row r="11" spans="2:6" x14ac:dyDescent="0.2">
      <c r="B11" s="17" t="s">
        <v>5</v>
      </c>
      <c r="C11" s="18"/>
      <c r="D11" s="18"/>
      <c r="E11" s="18"/>
      <c r="F11" s="19"/>
    </row>
    <row r="12" spans="2:6" ht="60" x14ac:dyDescent="0.2">
      <c r="B12" s="20" t="s">
        <v>3</v>
      </c>
      <c r="C12" s="21" t="s">
        <v>11</v>
      </c>
      <c r="D12" s="21" t="s">
        <v>4</v>
      </c>
      <c r="E12" s="21" t="s">
        <v>12</v>
      </c>
      <c r="F12" s="21" t="s">
        <v>10</v>
      </c>
    </row>
    <row r="13" spans="2:6" x14ac:dyDescent="0.2">
      <c r="B13" s="22">
        <f>IF(OR(D4="",D3="",D7=""),"",1)</f>
        <v>1</v>
      </c>
      <c r="C13" s="22">
        <f>IF(D3="","",D3)</f>
        <v>20000</v>
      </c>
      <c r="D13" s="22">
        <f>IF(OR(B13="",D7=""),"",(D$3/D$4)*D7/360)</f>
        <v>2644.4444444444443</v>
      </c>
      <c r="E13" s="22">
        <f>D13</f>
        <v>2644.4444444444443</v>
      </c>
      <c r="F13" s="22">
        <f>IF(B13="","",C13-D13)</f>
        <v>17355.555555555555</v>
      </c>
    </row>
    <row r="14" spans="2:6" x14ac:dyDescent="0.2">
      <c r="B14" s="22">
        <f t="shared" ref="B14:B15" si="0">IF(B13="","",IF(B13+1&gt;D$4+1,"",B13+1))</f>
        <v>2</v>
      </c>
      <c r="C14" s="22">
        <f>IF(B14="","",C13-D13)</f>
        <v>17355.555555555555</v>
      </c>
      <c r="D14" s="22">
        <f>IF(B14="","",IF(B14=D$4+1,(D$3/D$4)*(D$8/360),D$3/D$4))</f>
        <v>4000</v>
      </c>
      <c r="E14" s="22">
        <f>IF(B14="","",E13+D14)</f>
        <v>6644.4444444444443</v>
      </c>
      <c r="F14" s="22">
        <f t="shared" ref="F14:F17" si="1">IF(B14="","",C14-D14)</f>
        <v>13355.555555555555</v>
      </c>
    </row>
    <row r="15" spans="2:6" x14ac:dyDescent="0.2">
      <c r="B15" s="22">
        <f t="shared" si="0"/>
        <v>3</v>
      </c>
      <c r="C15" s="22">
        <f>IF(B15="","",C14-D14)</f>
        <v>13355.555555555555</v>
      </c>
      <c r="D15" s="22">
        <f t="shared" ref="D15:D17" si="2">IF(B15="","",IF(B15=D$4+1,(D$3/D$4)*(D$8/360),D$3/D$4))</f>
        <v>4000</v>
      </c>
      <c r="E15" s="22">
        <f>IF(B15="","",E14+D15)</f>
        <v>10644.444444444445</v>
      </c>
      <c r="F15" s="22">
        <f t="shared" si="1"/>
        <v>9355.5555555555547</v>
      </c>
    </row>
    <row r="16" spans="2:6" x14ac:dyDescent="0.2">
      <c r="B16" s="22">
        <f>IF(B15="","",IF(B15+1&gt;D$4+1,"",B15+1))</f>
        <v>4</v>
      </c>
      <c r="C16" s="22">
        <f>IF(B16="","",C15-D15)</f>
        <v>9355.5555555555547</v>
      </c>
      <c r="D16" s="22">
        <f t="shared" si="2"/>
        <v>4000</v>
      </c>
      <c r="E16" s="22">
        <f>IF(B16="","",E15+D16)</f>
        <v>14644.444444444445</v>
      </c>
      <c r="F16" s="22">
        <f t="shared" si="1"/>
        <v>5355.5555555555547</v>
      </c>
    </row>
    <row r="17" spans="2:6" x14ac:dyDescent="0.2">
      <c r="B17" s="22">
        <f t="shared" ref="B17" si="3">IF(B16="","",IF(B16+1&gt;D$4+1,"",B16+1))</f>
        <v>5</v>
      </c>
      <c r="C17" s="22">
        <f t="shared" ref="C17" si="4">IF(B17="","",C16-D16)</f>
        <v>5355.5555555555547</v>
      </c>
      <c r="D17" s="22">
        <f t="shared" si="2"/>
        <v>4000</v>
      </c>
      <c r="E17" s="22">
        <f t="shared" ref="E17" si="5">IF(B17="","",E16+D17)</f>
        <v>18644.444444444445</v>
      </c>
      <c r="F17" s="22">
        <f t="shared" si="1"/>
        <v>1355.5555555555547</v>
      </c>
    </row>
  </sheetData>
  <mergeCells count="8">
    <mergeCell ref="B8:C8"/>
    <mergeCell ref="B11:F11"/>
    <mergeCell ref="B2:D2"/>
    <mergeCell ref="B3:C3"/>
    <mergeCell ref="B4:C4"/>
    <mergeCell ref="B5:C5"/>
    <mergeCell ref="B6:C6"/>
    <mergeCell ref="B7:C7"/>
  </mergeCells>
  <conditionalFormatting sqref="B13:F17">
    <cfRule type="notContainsBlanks" dxfId="0" priority="1" stopIfTrue="1">
      <formula>LEN(TRIM(B13))&gt;0</formula>
    </cfRule>
  </conditionalFormatting>
  <dataValidations count="1">
    <dataValidation type="date" operator="lessThanOrEqual" allowBlank="1" showInputMessage="1" showErrorMessage="1" sqref="D6">
      <formula1>D5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amortissement linéaire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2020-06-09T15:28:58Z</dcterms:created>
  <dcterms:modified xsi:type="dcterms:W3CDTF">2020-06-09T15:33:35Z</dcterms:modified>
</cp:coreProperties>
</file>