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0" windowWidth="16515" windowHeight="12645" activeTab="1"/>
  </bookViews>
  <sheets>
    <sheet name="Prêt" sheetId="1" r:id="rId1"/>
    <sheet name="Budget" sheetId="2" r:id="rId2"/>
    <sheet name="Feuil3" sheetId="3" r:id="rId3"/>
    <sheet name="Feuil1" sheetId="4" r:id="rId4"/>
  </sheets>
  <calcPr calcId="144525"/>
</workbook>
</file>

<file path=xl/calcChain.xml><?xml version="1.0" encoding="utf-8"?>
<calcChain xmlns="http://schemas.openxmlformats.org/spreadsheetml/2006/main">
  <c r="B19" i="4" l="1"/>
  <c r="B28" i="4"/>
  <c r="B17" i="3"/>
  <c r="B16" i="3"/>
  <c r="B14" i="3"/>
  <c r="B7" i="3"/>
  <c r="B20" i="2" l="1"/>
  <c r="B40" i="2"/>
  <c r="B39" i="2"/>
  <c r="B30" i="3"/>
  <c r="B26" i="3"/>
  <c r="B32" i="3"/>
  <c r="B33" i="3" s="1"/>
  <c r="B35" i="3" s="1"/>
  <c r="B38" i="3" s="1"/>
  <c r="B48" i="2"/>
  <c r="B43" i="2"/>
  <c r="B36" i="2"/>
  <c r="B33" i="2"/>
  <c r="B29" i="2"/>
  <c r="B31" i="2"/>
  <c r="B30" i="2"/>
  <c r="E16" i="1" l="1"/>
  <c r="F21" i="1"/>
  <c r="F20" i="1"/>
  <c r="F18" i="1"/>
  <c r="F17" i="1"/>
  <c r="F16" i="1" l="1"/>
  <c r="B26" i="2" l="1"/>
  <c r="B19" i="2"/>
  <c r="B22" i="2" s="1"/>
  <c r="F14" i="1"/>
  <c r="F13" i="1"/>
  <c r="F3" i="1"/>
  <c r="F5" i="1"/>
  <c r="F6" i="1"/>
  <c r="F8" i="1"/>
  <c r="F9" i="1"/>
  <c r="F11" i="1"/>
  <c r="F12" i="1"/>
  <c r="F2" i="1"/>
</calcChain>
</file>

<file path=xl/sharedStrings.xml><?xml version="1.0" encoding="utf-8"?>
<sst xmlns="http://schemas.openxmlformats.org/spreadsheetml/2006/main" count="113" uniqueCount="99">
  <si>
    <t>CAPITAL</t>
  </si>
  <si>
    <t>TAUX</t>
  </si>
  <si>
    <t>DUREE (ans)</t>
  </si>
  <si>
    <t>Prêt</t>
  </si>
  <si>
    <t>Assurance</t>
  </si>
  <si>
    <t>Mensualité</t>
  </si>
  <si>
    <t>3.2%</t>
  </si>
  <si>
    <t>42624.00</t>
  </si>
  <si>
    <t>3.4%</t>
  </si>
  <si>
    <t>45552.00</t>
  </si>
  <si>
    <t>39071.20</t>
  </si>
  <si>
    <t>41756.80</t>
  </si>
  <si>
    <t>35519.08</t>
  </si>
  <si>
    <t>37960.23</t>
  </si>
  <si>
    <t>26043.42</t>
  </si>
  <si>
    <t>Intérêt</t>
  </si>
  <si>
    <t>Prix</t>
  </si>
  <si>
    <t>Notaire</t>
  </si>
  <si>
    <t>soit 20000 pour la rénovation</t>
  </si>
  <si>
    <t>10000 de don</t>
  </si>
  <si>
    <t>Salaire net</t>
  </si>
  <si>
    <t>Impot direct</t>
  </si>
  <si>
    <t>Taxe habitation</t>
  </si>
  <si>
    <t>900/12</t>
  </si>
  <si>
    <t>Taxe fonciére</t>
  </si>
  <si>
    <t>Charge copropriétée</t>
  </si>
  <si>
    <t>Assurance GMF</t>
  </si>
  <si>
    <t>Telephone</t>
  </si>
  <si>
    <t>Internet</t>
  </si>
  <si>
    <t>Carburant</t>
  </si>
  <si>
    <t>alimentation + entretien</t>
  </si>
  <si>
    <t>Sodexo</t>
  </si>
  <si>
    <t>EDF</t>
  </si>
  <si>
    <t>PERP CNP</t>
  </si>
  <si>
    <t>Eparfix</t>
  </si>
  <si>
    <t>PEL</t>
  </si>
  <si>
    <t>PEE</t>
  </si>
  <si>
    <t>Loyer</t>
  </si>
  <si>
    <t>Restant</t>
  </si>
  <si>
    <t>Relicat</t>
  </si>
  <si>
    <t>Epargne</t>
  </si>
  <si>
    <t>Abondement</t>
  </si>
  <si>
    <t>degroupage</t>
  </si>
  <si>
    <t>+++++</t>
  </si>
  <si>
    <t>58 pour ITT</t>
  </si>
  <si>
    <t>87,67 par trimestre</t>
  </si>
  <si>
    <t>Abondement mensuel</t>
  </si>
  <si>
    <t>Abondement annuel</t>
  </si>
  <si>
    <t>PEE mensuel</t>
  </si>
  <si>
    <t>PEE annuel</t>
  </si>
  <si>
    <t>Total PEE annuel</t>
  </si>
  <si>
    <t>Loyer annuel</t>
  </si>
  <si>
    <t>Déduction 30%</t>
  </si>
  <si>
    <t>105000 à 2,95%</t>
  </si>
  <si>
    <t>Compte CE : 30 octobre 2013</t>
  </si>
  <si>
    <t>Fin décembre</t>
  </si>
  <si>
    <t>Livret A</t>
  </si>
  <si>
    <t>LDD</t>
  </si>
  <si>
    <t>LEL</t>
  </si>
  <si>
    <t>Assurance vie</t>
  </si>
  <si>
    <t>Avance notaire</t>
  </si>
  <si>
    <t>Total épargne</t>
  </si>
  <si>
    <t>Compte courant</t>
  </si>
  <si>
    <t xml:space="preserve">Solde fin </t>
  </si>
  <si>
    <t>Charge Syndic</t>
  </si>
  <si>
    <t>Benefice</t>
  </si>
  <si>
    <t>Loyer net</t>
  </si>
  <si>
    <t>12 mois</t>
  </si>
  <si>
    <t>4 x 210</t>
  </si>
  <si>
    <t>assurance 30 Euros / mois</t>
  </si>
  <si>
    <t>Epargne salariale</t>
  </si>
  <si>
    <t>Salaire</t>
  </si>
  <si>
    <t>13 mois</t>
  </si>
  <si>
    <t>Frais Novembre</t>
  </si>
  <si>
    <t>Frais Décembre</t>
  </si>
  <si>
    <t>Prêt + caution = 1800</t>
  </si>
  <si>
    <t>canapé E200</t>
  </si>
  <si>
    <t>Fauteul</t>
  </si>
  <si>
    <t>meuble TV</t>
  </si>
  <si>
    <t>Frigo</t>
  </si>
  <si>
    <t>Lave vaiselle</t>
  </si>
  <si>
    <t xml:space="preserve">Lave ligne </t>
  </si>
  <si>
    <t>micro onde</t>
  </si>
  <si>
    <t>TV</t>
  </si>
  <si>
    <t>combiné Téléphone</t>
  </si>
  <si>
    <t>Table cuisine</t>
  </si>
  <si>
    <t>Table salle à manger</t>
  </si>
  <si>
    <t xml:space="preserve">chaisse 4 </t>
  </si>
  <si>
    <t>Chambre</t>
  </si>
  <si>
    <t>Table basse</t>
  </si>
  <si>
    <t>Radiateur chambre</t>
  </si>
  <si>
    <t>Radiateur SDB</t>
  </si>
  <si>
    <t>Radiateur Cuisine</t>
  </si>
  <si>
    <t>clim</t>
  </si>
  <si>
    <t>pose</t>
  </si>
  <si>
    <t>http://www.directam.fr/destockage_affaires/chaise_aquitaine_assise_paille_de_seigle.html</t>
  </si>
  <si>
    <t>http://www.vente-unique.com/p/lot-de-2-chaises-farmer-hetre-massif-assise-en-paille-de-riz</t>
  </si>
  <si>
    <t>OK</t>
  </si>
  <si>
    <t>http://www.sofactory.fr/chaise-cuisine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</si>
</sst>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0" fontId="0" fillId="5" borderId="4" xfId="0" applyNumberForma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9" fontId="0" fillId="5" borderId="2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J17" sqref="J17"/>
    </sheetView>
  </sheetViews>
  <sheetFormatPr baseColWidth="10" defaultRowHeight="15" x14ac:dyDescent="0.25"/>
  <cols>
    <col min="2" max="2" width="11.42578125" style="17"/>
    <col min="8" max="8" width="24.28515625" customWidth="1"/>
    <col min="10" max="10" width="17.28515625" customWidth="1"/>
  </cols>
  <sheetData>
    <row r="1" spans="1:10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</v>
      </c>
    </row>
    <row r="2" spans="1:10" ht="15.75" thickBot="1" x14ac:dyDescent="0.3">
      <c r="A2" s="5">
        <v>120000</v>
      </c>
      <c r="B2" s="6" t="s">
        <v>6</v>
      </c>
      <c r="C2" s="6">
        <v>20</v>
      </c>
      <c r="D2" s="6">
        <v>677.6</v>
      </c>
      <c r="E2" s="6">
        <v>66.3</v>
      </c>
      <c r="F2" s="6">
        <f>D2+E2</f>
        <v>743.9</v>
      </c>
      <c r="G2" s="6" t="s">
        <v>7</v>
      </c>
    </row>
    <row r="3" spans="1:10" ht="15.75" thickBot="1" x14ac:dyDescent="0.3">
      <c r="A3" s="5">
        <v>120000</v>
      </c>
      <c r="B3" s="6" t="s">
        <v>8</v>
      </c>
      <c r="C3" s="6">
        <v>20</v>
      </c>
      <c r="D3" s="6">
        <v>689.8</v>
      </c>
      <c r="E3" s="6">
        <v>66.3</v>
      </c>
      <c r="F3" s="6">
        <f t="shared" ref="F3:F12" si="0">D3+E3</f>
        <v>756.09999999999991</v>
      </c>
      <c r="G3" s="6" t="s">
        <v>9</v>
      </c>
    </row>
    <row r="4" spans="1:10" ht="15.75" thickBot="1" x14ac:dyDescent="0.3">
      <c r="A4" s="3"/>
      <c r="B4" s="4"/>
      <c r="C4" s="4"/>
      <c r="D4" s="4"/>
      <c r="E4" s="4"/>
      <c r="F4" s="4"/>
      <c r="G4" s="4"/>
    </row>
    <row r="5" spans="1:10" ht="15.75" thickBot="1" x14ac:dyDescent="0.3">
      <c r="A5" s="7">
        <v>110000</v>
      </c>
      <c r="B5" s="8" t="s">
        <v>6</v>
      </c>
      <c r="C5" s="8">
        <v>20</v>
      </c>
      <c r="D5" s="8">
        <v>621.13</v>
      </c>
      <c r="E5" s="8">
        <v>60.77</v>
      </c>
      <c r="F5" s="8">
        <f t="shared" si="0"/>
        <v>681.9</v>
      </c>
      <c r="G5" s="8" t="s">
        <v>10</v>
      </c>
    </row>
    <row r="6" spans="1:10" ht="15.75" thickBot="1" x14ac:dyDescent="0.3">
      <c r="A6" s="7">
        <v>110000</v>
      </c>
      <c r="B6" s="8" t="s">
        <v>8</v>
      </c>
      <c r="C6" s="8">
        <v>20</v>
      </c>
      <c r="D6" s="8">
        <v>632.32000000000005</v>
      </c>
      <c r="E6" s="8">
        <v>60.77</v>
      </c>
      <c r="F6" s="8">
        <f t="shared" si="0"/>
        <v>693.09</v>
      </c>
      <c r="G6" s="8" t="s">
        <v>11</v>
      </c>
    </row>
    <row r="7" spans="1:10" ht="15.75" thickBot="1" x14ac:dyDescent="0.3">
      <c r="A7" s="3"/>
      <c r="B7" s="4"/>
      <c r="C7" s="4"/>
      <c r="D7" s="4"/>
      <c r="E7" s="4"/>
      <c r="F7" s="4"/>
      <c r="G7" s="4"/>
    </row>
    <row r="8" spans="1:10" ht="15.75" thickBot="1" x14ac:dyDescent="0.3">
      <c r="A8" s="9">
        <v>100000</v>
      </c>
      <c r="B8" s="10" t="s">
        <v>6</v>
      </c>
      <c r="C8" s="10">
        <v>20</v>
      </c>
      <c r="D8" s="10">
        <v>654.66</v>
      </c>
      <c r="E8" s="10">
        <v>55.25</v>
      </c>
      <c r="F8" s="10">
        <f t="shared" si="0"/>
        <v>709.91</v>
      </c>
      <c r="G8" s="10" t="s">
        <v>12</v>
      </c>
    </row>
    <row r="9" spans="1:10" ht="15.75" thickBot="1" x14ac:dyDescent="0.3">
      <c r="A9" s="9">
        <v>100000</v>
      </c>
      <c r="B9" s="10" t="s">
        <v>8</v>
      </c>
      <c r="C9" s="10">
        <v>20</v>
      </c>
      <c r="D9" s="10">
        <v>574.83000000000004</v>
      </c>
      <c r="E9" s="10">
        <v>55.25</v>
      </c>
      <c r="F9" s="10">
        <f t="shared" si="0"/>
        <v>630.08000000000004</v>
      </c>
      <c r="G9" s="10" t="s">
        <v>13</v>
      </c>
    </row>
    <row r="10" spans="1:10" ht="15.75" thickBot="1" x14ac:dyDescent="0.3">
      <c r="A10" s="3"/>
      <c r="B10" s="4"/>
      <c r="C10" s="4"/>
      <c r="D10" s="4"/>
      <c r="E10" s="4"/>
      <c r="F10" s="4"/>
      <c r="G10" s="4"/>
    </row>
    <row r="11" spans="1:10" ht="15.75" thickBot="1" x14ac:dyDescent="0.3">
      <c r="A11" s="11">
        <v>100000</v>
      </c>
      <c r="B11" s="12" t="s">
        <v>6</v>
      </c>
      <c r="C11" s="12">
        <v>15</v>
      </c>
      <c r="D11" s="12">
        <v>700.24</v>
      </c>
      <c r="E11" s="12">
        <v>55.25</v>
      </c>
      <c r="F11" s="12">
        <f t="shared" si="0"/>
        <v>755.49</v>
      </c>
      <c r="G11" s="12" t="s">
        <v>14</v>
      </c>
    </row>
    <row r="12" spans="1:10" ht="15.75" thickBot="1" x14ac:dyDescent="0.3">
      <c r="A12" s="11">
        <v>100000</v>
      </c>
      <c r="B12" s="12" t="s">
        <v>8</v>
      </c>
      <c r="C12" s="12">
        <v>15</v>
      </c>
      <c r="D12" s="12">
        <v>709.98</v>
      </c>
      <c r="E12" s="12">
        <v>55.25</v>
      </c>
      <c r="F12" s="12">
        <f t="shared" si="0"/>
        <v>765.23</v>
      </c>
      <c r="G12" s="12">
        <v>27796.74</v>
      </c>
    </row>
    <row r="13" spans="1:10" ht="15.75" thickBot="1" x14ac:dyDescent="0.3">
      <c r="A13" s="11">
        <v>100000</v>
      </c>
      <c r="B13" s="13">
        <v>3.1E-2</v>
      </c>
      <c r="C13" s="12">
        <v>15</v>
      </c>
      <c r="D13" s="12">
        <v>695.4</v>
      </c>
      <c r="E13" s="12">
        <v>55.25</v>
      </c>
      <c r="F13" s="12">
        <f t="shared" ref="F13:F14" si="1">D13+E13</f>
        <v>750.65</v>
      </c>
      <c r="G13" s="12">
        <v>25173.23</v>
      </c>
    </row>
    <row r="14" spans="1:10" ht="15.75" thickBot="1" x14ac:dyDescent="0.3">
      <c r="A14" s="11">
        <v>100000</v>
      </c>
      <c r="B14" s="14">
        <v>0.03</v>
      </c>
      <c r="C14" s="12">
        <v>15</v>
      </c>
      <c r="D14" s="12">
        <v>690.58</v>
      </c>
      <c r="E14" s="12">
        <v>55.25</v>
      </c>
      <c r="F14" s="12">
        <f t="shared" si="1"/>
        <v>745.83</v>
      </c>
      <c r="G14" s="12">
        <v>24304.7</v>
      </c>
    </row>
    <row r="15" spans="1:10" ht="15.75" thickBot="1" x14ac:dyDescent="0.3">
      <c r="A15" s="3"/>
      <c r="B15" s="4"/>
      <c r="C15" s="4"/>
      <c r="D15" s="4"/>
      <c r="E15" s="4"/>
      <c r="F15" s="4"/>
      <c r="G15" s="4"/>
    </row>
    <row r="16" spans="1:10" ht="15.75" thickBot="1" x14ac:dyDescent="0.3">
      <c r="A16" s="23">
        <v>105000</v>
      </c>
      <c r="B16" s="19">
        <v>0.03</v>
      </c>
      <c r="C16" s="20">
        <v>15</v>
      </c>
      <c r="D16" s="20">
        <v>725.11</v>
      </c>
      <c r="E16" s="20">
        <f>87.67/3</f>
        <v>29.223333333333333</v>
      </c>
      <c r="F16" s="20">
        <f t="shared" ref="F16" si="2">D16+E16</f>
        <v>754.33333333333337</v>
      </c>
      <c r="G16" s="20">
        <v>25519.93</v>
      </c>
      <c r="H16" s="24" t="s">
        <v>43</v>
      </c>
      <c r="I16" t="s">
        <v>44</v>
      </c>
      <c r="J16" t="s">
        <v>45</v>
      </c>
    </row>
    <row r="17" spans="1:8" ht="15.75" thickBot="1" x14ac:dyDescent="0.3">
      <c r="A17" s="23">
        <v>105000</v>
      </c>
      <c r="B17" s="21">
        <v>3.1E-2</v>
      </c>
      <c r="C17" s="12">
        <v>15</v>
      </c>
      <c r="D17" s="12">
        <v>730.17</v>
      </c>
      <c r="E17" s="12"/>
      <c r="F17" s="12">
        <f t="shared" ref="F17:F18" si="3">D17+E17</f>
        <v>730.17</v>
      </c>
      <c r="G17" s="12">
        <v>26430.84</v>
      </c>
      <c r="H17" s="16"/>
    </row>
    <row r="18" spans="1:8" ht="15.75" thickBot="1" x14ac:dyDescent="0.3">
      <c r="A18" s="11">
        <v>105000</v>
      </c>
      <c r="B18" s="21">
        <v>3.2000000000000001E-2</v>
      </c>
      <c r="C18" s="12">
        <v>20</v>
      </c>
      <c r="D18" s="12">
        <v>592.9</v>
      </c>
      <c r="E18" s="12"/>
      <c r="F18" s="12">
        <f t="shared" si="3"/>
        <v>592.9</v>
      </c>
      <c r="G18" s="12">
        <v>37295.03</v>
      </c>
    </row>
    <row r="19" spans="1:8" ht="15.75" thickBot="1" x14ac:dyDescent="0.3"/>
    <row r="20" spans="1:8" ht="15.75" thickBot="1" x14ac:dyDescent="0.3">
      <c r="A20" s="18">
        <v>90000</v>
      </c>
      <c r="B20" s="19">
        <v>0.03</v>
      </c>
      <c r="C20" s="20">
        <v>15</v>
      </c>
      <c r="D20" s="20">
        <v>621.52</v>
      </c>
      <c r="E20" s="20"/>
      <c r="F20" s="20">
        <f t="shared" ref="F20:F21" si="4">D20+E20</f>
        <v>621.52</v>
      </c>
      <c r="G20" s="20">
        <v>25519.93</v>
      </c>
    </row>
    <row r="21" spans="1:8" ht="15.75" thickBot="1" x14ac:dyDescent="0.3">
      <c r="A21" s="23">
        <v>95000</v>
      </c>
      <c r="B21" s="21">
        <v>0.03</v>
      </c>
      <c r="C21" s="12">
        <v>15</v>
      </c>
      <c r="D21" s="12">
        <v>656.05</v>
      </c>
      <c r="E21" s="12"/>
      <c r="F21" s="12">
        <f t="shared" si="4"/>
        <v>656.05</v>
      </c>
      <c r="G21" s="12"/>
    </row>
    <row r="22" spans="1:8" ht="15.75" thickBot="1" x14ac:dyDescent="0.3">
      <c r="A22" s="11"/>
      <c r="B22" s="22"/>
      <c r="C22" s="12"/>
      <c r="D22" s="12"/>
      <c r="E22" s="12"/>
      <c r="F22" s="12"/>
      <c r="G22" s="12"/>
    </row>
    <row r="30" spans="1:8" x14ac:dyDescent="0.25">
      <c r="A30" t="s">
        <v>16</v>
      </c>
      <c r="B30" s="17">
        <v>120000</v>
      </c>
      <c r="D30">
        <v>100000</v>
      </c>
    </row>
    <row r="31" spans="1:8" x14ac:dyDescent="0.25">
      <c r="A31" t="s">
        <v>17</v>
      </c>
      <c r="B31" s="17">
        <v>10000</v>
      </c>
      <c r="D31">
        <v>50000</v>
      </c>
    </row>
    <row r="32" spans="1:8" x14ac:dyDescent="0.25">
      <c r="B32" s="17">
        <v>130000</v>
      </c>
      <c r="D32">
        <v>150000</v>
      </c>
      <c r="F32" t="s">
        <v>18</v>
      </c>
    </row>
    <row r="33" spans="6:6" x14ac:dyDescent="0.25">
      <c r="F33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D16" sqref="D16"/>
    </sheetView>
  </sheetViews>
  <sheetFormatPr baseColWidth="10" defaultRowHeight="15" x14ac:dyDescent="0.25"/>
  <cols>
    <col min="1" max="1" width="26.7109375" customWidth="1"/>
    <col min="3" max="3" width="25.42578125" customWidth="1"/>
    <col min="4" max="4" width="29.85546875" customWidth="1"/>
  </cols>
  <sheetData>
    <row r="1" spans="1:3" x14ac:dyDescent="0.25">
      <c r="A1" s="15" t="s">
        <v>20</v>
      </c>
      <c r="B1" s="15">
        <v>2360</v>
      </c>
      <c r="C1" s="15"/>
    </row>
    <row r="2" spans="1:3" x14ac:dyDescent="0.25">
      <c r="A2" s="15" t="s">
        <v>21</v>
      </c>
      <c r="B2" s="15">
        <v>-350</v>
      </c>
      <c r="C2" s="15"/>
    </row>
    <row r="3" spans="1:3" x14ac:dyDescent="0.25">
      <c r="A3" s="15" t="s">
        <v>22</v>
      </c>
      <c r="B3" s="15">
        <v>-75</v>
      </c>
      <c r="C3" s="15" t="s">
        <v>23</v>
      </c>
    </row>
    <row r="4" spans="1:3" x14ac:dyDescent="0.25">
      <c r="A4" s="15" t="s">
        <v>24</v>
      </c>
      <c r="B4" s="15">
        <v>-75</v>
      </c>
      <c r="C4" s="15" t="s">
        <v>23</v>
      </c>
    </row>
    <row r="5" spans="1:3" x14ac:dyDescent="0.25">
      <c r="A5" s="15" t="s">
        <v>25</v>
      </c>
      <c r="B5" s="15">
        <v>-105</v>
      </c>
      <c r="C5" s="15"/>
    </row>
    <row r="6" spans="1:3" x14ac:dyDescent="0.25">
      <c r="A6" s="15" t="s">
        <v>26</v>
      </c>
      <c r="B6" s="15">
        <v>-100</v>
      </c>
      <c r="C6" s="15"/>
    </row>
    <row r="7" spans="1:3" x14ac:dyDescent="0.25">
      <c r="A7" s="15" t="s">
        <v>27</v>
      </c>
      <c r="B7" s="15">
        <v>0</v>
      </c>
      <c r="C7" s="15" t="s">
        <v>42</v>
      </c>
    </row>
    <row r="8" spans="1:3" x14ac:dyDescent="0.25">
      <c r="A8" s="15" t="s">
        <v>28</v>
      </c>
      <c r="B8" s="15">
        <v>-34</v>
      </c>
      <c r="C8" s="15"/>
    </row>
    <row r="9" spans="1:3" x14ac:dyDescent="0.25">
      <c r="A9" s="15" t="s">
        <v>29</v>
      </c>
      <c r="B9" s="15">
        <v>-90</v>
      </c>
      <c r="C9" s="15"/>
    </row>
    <row r="10" spans="1:3" x14ac:dyDescent="0.25">
      <c r="A10" s="15" t="s">
        <v>30</v>
      </c>
      <c r="B10" s="15">
        <v>-180</v>
      </c>
      <c r="C10" s="15"/>
    </row>
    <row r="11" spans="1:3" x14ac:dyDescent="0.25">
      <c r="A11" s="15" t="s">
        <v>31</v>
      </c>
      <c r="B11" s="15">
        <v>-45</v>
      </c>
      <c r="C11" s="15"/>
    </row>
    <row r="12" spans="1:3" x14ac:dyDescent="0.25">
      <c r="A12" s="15" t="s">
        <v>32</v>
      </c>
      <c r="B12" s="15">
        <v>-80</v>
      </c>
      <c r="C12" s="15"/>
    </row>
    <row r="13" spans="1:3" x14ac:dyDescent="0.25">
      <c r="A13" s="15" t="s">
        <v>33</v>
      </c>
      <c r="B13" s="15">
        <v>-30</v>
      </c>
      <c r="C13" s="15"/>
    </row>
    <row r="14" spans="1:3" x14ac:dyDescent="0.25">
      <c r="A14" s="15" t="s">
        <v>34</v>
      </c>
      <c r="B14" s="15">
        <v>0</v>
      </c>
      <c r="C14" s="15">
        <v>-31</v>
      </c>
    </row>
    <row r="15" spans="1:3" x14ac:dyDescent="0.25">
      <c r="A15" s="15" t="s">
        <v>35</v>
      </c>
      <c r="B15" s="15">
        <v>0</v>
      </c>
      <c r="C15" s="15">
        <v>-45</v>
      </c>
    </row>
    <row r="16" spans="1:3" x14ac:dyDescent="0.25">
      <c r="A16" s="15" t="s">
        <v>36</v>
      </c>
      <c r="B16" s="15">
        <v>-300</v>
      </c>
      <c r="C16" s="15"/>
    </row>
    <row r="17" spans="1:4" x14ac:dyDescent="0.25">
      <c r="A17" s="15" t="s">
        <v>37</v>
      </c>
      <c r="B17" s="15">
        <v>300</v>
      </c>
      <c r="C17" s="15"/>
    </row>
    <row r="18" spans="1:4" x14ac:dyDescent="0.25">
      <c r="A18" s="15"/>
      <c r="B18" s="15"/>
      <c r="C18" s="15"/>
    </row>
    <row r="19" spans="1:4" x14ac:dyDescent="0.25">
      <c r="A19" s="15" t="s">
        <v>38</v>
      </c>
      <c r="B19" s="15">
        <f>SUM(B1:B18)</f>
        <v>1196</v>
      </c>
      <c r="C19" s="15"/>
    </row>
    <row r="20" spans="1:4" x14ac:dyDescent="0.25">
      <c r="A20" s="15" t="s">
        <v>3</v>
      </c>
      <c r="B20" s="15">
        <f>-722-30</f>
        <v>-752</v>
      </c>
      <c r="C20" s="15" t="s">
        <v>69</v>
      </c>
      <c r="D20" t="s">
        <v>53</v>
      </c>
    </row>
    <row r="21" spans="1:4" x14ac:dyDescent="0.25">
      <c r="A21" s="15"/>
      <c r="B21" s="15"/>
      <c r="C21" s="15"/>
    </row>
    <row r="22" spans="1:4" x14ac:dyDescent="0.25">
      <c r="A22" s="15" t="s">
        <v>39</v>
      </c>
      <c r="B22" s="15">
        <f>B19+B20</f>
        <v>444</v>
      </c>
      <c r="C22" s="15"/>
    </row>
    <row r="23" spans="1:4" x14ac:dyDescent="0.25">
      <c r="A23" s="15"/>
      <c r="B23" s="15"/>
      <c r="C23" s="15"/>
    </row>
    <row r="24" spans="1:4" x14ac:dyDescent="0.25">
      <c r="A24" s="15" t="s">
        <v>40</v>
      </c>
      <c r="B24">
        <v>300</v>
      </c>
    </row>
    <row r="25" spans="1:4" x14ac:dyDescent="0.25">
      <c r="A25" s="15" t="s">
        <v>41</v>
      </c>
      <c r="B25">
        <v>150</v>
      </c>
    </row>
    <row r="26" spans="1:4" x14ac:dyDescent="0.25">
      <c r="A26" s="15" t="s">
        <v>70</v>
      </c>
      <c r="B26">
        <f>SUM(B24:B25)</f>
        <v>450</v>
      </c>
    </row>
    <row r="28" spans="1:4" x14ac:dyDescent="0.25">
      <c r="A28" t="s">
        <v>48</v>
      </c>
      <c r="B28">
        <v>300</v>
      </c>
    </row>
    <row r="29" spans="1:4" x14ac:dyDescent="0.25">
      <c r="A29" t="s">
        <v>49</v>
      </c>
      <c r="B29">
        <f>B28*12</f>
        <v>3600</v>
      </c>
    </row>
    <row r="30" spans="1:4" x14ac:dyDescent="0.25">
      <c r="A30" t="s">
        <v>46</v>
      </c>
      <c r="B30">
        <f>300/2</f>
        <v>150</v>
      </c>
    </row>
    <row r="31" spans="1:4" x14ac:dyDescent="0.25">
      <c r="A31" t="s">
        <v>47</v>
      </c>
      <c r="B31">
        <f>B30*12</f>
        <v>1800</v>
      </c>
    </row>
    <row r="33" spans="1:3" x14ac:dyDescent="0.25">
      <c r="A33" t="s">
        <v>50</v>
      </c>
      <c r="B33">
        <f>B29+B31</f>
        <v>5400</v>
      </c>
    </row>
    <row r="35" spans="1:3" x14ac:dyDescent="0.25">
      <c r="A35" t="s">
        <v>37</v>
      </c>
      <c r="B35">
        <v>420</v>
      </c>
    </row>
    <row r="36" spans="1:3" x14ac:dyDescent="0.25">
      <c r="A36" t="s">
        <v>51</v>
      </c>
      <c r="B36">
        <f>B35*12</f>
        <v>5040</v>
      </c>
      <c r="C36" s="15" t="s">
        <v>67</v>
      </c>
    </row>
    <row r="37" spans="1:3" x14ac:dyDescent="0.25">
      <c r="A37" t="s">
        <v>64</v>
      </c>
      <c r="B37">
        <v>-840</v>
      </c>
      <c r="C37" s="15" t="s">
        <v>68</v>
      </c>
    </row>
    <row r="38" spans="1:3" x14ac:dyDescent="0.25">
      <c r="A38" t="s">
        <v>24</v>
      </c>
      <c r="B38">
        <v>-600</v>
      </c>
    </row>
    <row r="39" spans="1:3" x14ac:dyDescent="0.25">
      <c r="A39" t="s">
        <v>65</v>
      </c>
      <c r="B39">
        <f>SUM(B36:B38)</f>
        <v>3600</v>
      </c>
    </row>
    <row r="40" spans="1:3" x14ac:dyDescent="0.25">
      <c r="A40" t="s">
        <v>66</v>
      </c>
      <c r="B40">
        <f>B39/12</f>
        <v>300</v>
      </c>
    </row>
    <row r="43" spans="1:3" x14ac:dyDescent="0.25">
      <c r="A43" t="s">
        <v>52</v>
      </c>
      <c r="B43">
        <f>(B36*70)/100</f>
        <v>3528</v>
      </c>
    </row>
    <row r="45" spans="1:3" x14ac:dyDescent="0.25">
      <c r="B45">
        <v>105000</v>
      </c>
    </row>
    <row r="46" spans="1:3" x14ac:dyDescent="0.25">
      <c r="B46">
        <v>28000</v>
      </c>
    </row>
    <row r="47" spans="1:3" x14ac:dyDescent="0.25">
      <c r="B47">
        <v>6400</v>
      </c>
    </row>
    <row r="48" spans="1:3" x14ac:dyDescent="0.25">
      <c r="B48">
        <f>SUM(B45:B47)</f>
        <v>139400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7" sqref="B7"/>
    </sheetView>
  </sheetViews>
  <sheetFormatPr baseColWidth="10" defaultRowHeight="15" x14ac:dyDescent="0.25"/>
  <cols>
    <col min="1" max="1" width="38.140625" customWidth="1"/>
    <col min="3" max="3" width="24.85546875" customWidth="1"/>
  </cols>
  <sheetData>
    <row r="1" spans="1:2" x14ac:dyDescent="0.25">
      <c r="A1" t="s">
        <v>54</v>
      </c>
      <c r="B1">
        <v>5427</v>
      </c>
    </row>
    <row r="2" spans="1:2" x14ac:dyDescent="0.25">
      <c r="A2" t="s">
        <v>73</v>
      </c>
      <c r="B2">
        <v>-1000</v>
      </c>
    </row>
    <row r="3" spans="1:2" x14ac:dyDescent="0.25">
      <c r="A3" t="s">
        <v>71</v>
      </c>
      <c r="B3">
        <v>1896</v>
      </c>
    </row>
    <row r="4" spans="1:2" x14ac:dyDescent="0.25">
      <c r="A4" t="s">
        <v>72</v>
      </c>
      <c r="B4">
        <v>1800</v>
      </c>
    </row>
    <row r="5" spans="1:2" x14ac:dyDescent="0.25">
      <c r="A5" t="s">
        <v>74</v>
      </c>
      <c r="B5">
        <v>-1000</v>
      </c>
    </row>
    <row r="7" spans="1:2" x14ac:dyDescent="0.25">
      <c r="A7" t="s">
        <v>55</v>
      </c>
      <c r="B7">
        <f>SUM(B1:B6)</f>
        <v>7123</v>
      </c>
    </row>
    <row r="10" spans="1:2" x14ac:dyDescent="0.25">
      <c r="B10">
        <v>4000</v>
      </c>
    </row>
    <row r="11" spans="1:2" x14ac:dyDescent="0.25">
      <c r="B11">
        <v>6400</v>
      </c>
    </row>
    <row r="12" spans="1:2" x14ac:dyDescent="0.25">
      <c r="B12">
        <v>28000</v>
      </c>
    </row>
    <row r="13" spans="1:2" x14ac:dyDescent="0.25">
      <c r="B13">
        <v>105000</v>
      </c>
    </row>
    <row r="14" spans="1:2" x14ac:dyDescent="0.25">
      <c r="B14">
        <f>SUM(B10:B13)</f>
        <v>143400</v>
      </c>
    </row>
    <row r="16" spans="1:2" x14ac:dyDescent="0.25">
      <c r="A16" t="s">
        <v>75</v>
      </c>
      <c r="B16">
        <f>137500+1800</f>
        <v>139300</v>
      </c>
    </row>
    <row r="17" spans="1:2" x14ac:dyDescent="0.25">
      <c r="B17">
        <f>B14-B16</f>
        <v>4100</v>
      </c>
    </row>
    <row r="21" spans="1:2" x14ac:dyDescent="0.25">
      <c r="A21" t="s">
        <v>56</v>
      </c>
      <c r="B21">
        <v>956.73</v>
      </c>
    </row>
    <row r="22" spans="1:2" x14ac:dyDescent="0.25">
      <c r="A22" t="s">
        <v>57</v>
      </c>
      <c r="B22">
        <v>254.07</v>
      </c>
    </row>
    <row r="23" spans="1:2" x14ac:dyDescent="0.25">
      <c r="A23" t="s">
        <v>58</v>
      </c>
      <c r="B23">
        <v>405.98</v>
      </c>
    </row>
    <row r="24" spans="1:2" x14ac:dyDescent="0.25">
      <c r="A24" t="s">
        <v>35</v>
      </c>
      <c r="B24">
        <v>22460</v>
      </c>
    </row>
    <row r="26" spans="1:2" x14ac:dyDescent="0.25">
      <c r="B26">
        <f>SUM(B21:B25)</f>
        <v>24076.78</v>
      </c>
    </row>
    <row r="27" spans="1:2" x14ac:dyDescent="0.25">
      <c r="A27" t="s">
        <v>36</v>
      </c>
      <c r="B27">
        <v>29700</v>
      </c>
    </row>
    <row r="28" spans="1:2" x14ac:dyDescent="0.25">
      <c r="A28" t="s">
        <v>59</v>
      </c>
      <c r="B28">
        <v>25000</v>
      </c>
    </row>
    <row r="30" spans="1:2" x14ac:dyDescent="0.25">
      <c r="A30" t="s">
        <v>61</v>
      </c>
      <c r="B30">
        <f>SUM(B26:B29)</f>
        <v>78776.78</v>
      </c>
    </row>
    <row r="31" spans="1:2" x14ac:dyDescent="0.25">
      <c r="A31" t="s">
        <v>60</v>
      </c>
      <c r="B31">
        <v>6400</v>
      </c>
    </row>
    <row r="32" spans="1:2" x14ac:dyDescent="0.25">
      <c r="A32" t="s">
        <v>62</v>
      </c>
      <c r="B32">
        <f>B19</f>
        <v>0</v>
      </c>
    </row>
    <row r="33" spans="1:2" x14ac:dyDescent="0.25">
      <c r="A33" t="s">
        <v>55</v>
      </c>
      <c r="B33">
        <f>SUM(B30:B32)</f>
        <v>85176.78</v>
      </c>
    </row>
    <row r="35" spans="1:2" x14ac:dyDescent="0.25">
      <c r="B35">
        <f>B33</f>
        <v>85176.78</v>
      </c>
    </row>
    <row r="36" spans="1:2" x14ac:dyDescent="0.25">
      <c r="B36">
        <v>-6400</v>
      </c>
    </row>
    <row r="37" spans="1:2" x14ac:dyDescent="0.25">
      <c r="B37">
        <v>-28000</v>
      </c>
    </row>
    <row r="38" spans="1:2" x14ac:dyDescent="0.25">
      <c r="A38" t="s">
        <v>63</v>
      </c>
      <c r="B38">
        <f>SUM(B35:B37)</f>
        <v>50776.78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26" sqref="A26"/>
    </sheetView>
  </sheetViews>
  <sheetFormatPr baseColWidth="10" defaultRowHeight="15" x14ac:dyDescent="0.25"/>
  <cols>
    <col min="1" max="1" width="25.5703125" customWidth="1"/>
    <col min="257" max="257" width="25.5703125" customWidth="1"/>
    <col min="513" max="513" width="25.5703125" customWidth="1"/>
    <col min="769" max="769" width="25.5703125" customWidth="1"/>
    <col min="1025" max="1025" width="25.5703125" customWidth="1"/>
    <col min="1281" max="1281" width="25.5703125" customWidth="1"/>
    <col min="1537" max="1537" width="25.5703125" customWidth="1"/>
    <col min="1793" max="1793" width="25.5703125" customWidth="1"/>
    <col min="2049" max="2049" width="25.5703125" customWidth="1"/>
    <col min="2305" max="2305" width="25.5703125" customWidth="1"/>
    <col min="2561" max="2561" width="25.5703125" customWidth="1"/>
    <col min="2817" max="2817" width="25.5703125" customWidth="1"/>
    <col min="3073" max="3073" width="25.5703125" customWidth="1"/>
    <col min="3329" max="3329" width="25.5703125" customWidth="1"/>
    <col min="3585" max="3585" width="25.5703125" customWidth="1"/>
    <col min="3841" max="3841" width="25.5703125" customWidth="1"/>
    <col min="4097" max="4097" width="25.5703125" customWidth="1"/>
    <col min="4353" max="4353" width="25.5703125" customWidth="1"/>
    <col min="4609" max="4609" width="25.5703125" customWidth="1"/>
    <col min="4865" max="4865" width="25.5703125" customWidth="1"/>
    <col min="5121" max="5121" width="25.5703125" customWidth="1"/>
    <col min="5377" max="5377" width="25.5703125" customWidth="1"/>
    <col min="5633" max="5633" width="25.5703125" customWidth="1"/>
    <col min="5889" max="5889" width="25.5703125" customWidth="1"/>
    <col min="6145" max="6145" width="25.5703125" customWidth="1"/>
    <col min="6401" max="6401" width="25.5703125" customWidth="1"/>
    <col min="6657" max="6657" width="25.5703125" customWidth="1"/>
    <col min="6913" max="6913" width="25.5703125" customWidth="1"/>
    <col min="7169" max="7169" width="25.5703125" customWidth="1"/>
    <col min="7425" max="7425" width="25.5703125" customWidth="1"/>
    <col min="7681" max="7681" width="25.5703125" customWidth="1"/>
    <col min="7937" max="7937" width="25.5703125" customWidth="1"/>
    <col min="8193" max="8193" width="25.5703125" customWidth="1"/>
    <col min="8449" max="8449" width="25.5703125" customWidth="1"/>
    <col min="8705" max="8705" width="25.5703125" customWidth="1"/>
    <col min="8961" max="8961" width="25.5703125" customWidth="1"/>
    <col min="9217" max="9217" width="25.5703125" customWidth="1"/>
    <col min="9473" max="9473" width="25.5703125" customWidth="1"/>
    <col min="9729" max="9729" width="25.5703125" customWidth="1"/>
    <col min="9985" max="9985" width="25.5703125" customWidth="1"/>
    <col min="10241" max="10241" width="25.5703125" customWidth="1"/>
    <col min="10497" max="10497" width="25.5703125" customWidth="1"/>
    <col min="10753" max="10753" width="25.5703125" customWidth="1"/>
    <col min="11009" max="11009" width="25.5703125" customWidth="1"/>
    <col min="11265" max="11265" width="25.5703125" customWidth="1"/>
    <col min="11521" max="11521" width="25.5703125" customWidth="1"/>
    <col min="11777" max="11777" width="25.5703125" customWidth="1"/>
    <col min="12033" max="12033" width="25.5703125" customWidth="1"/>
    <col min="12289" max="12289" width="25.5703125" customWidth="1"/>
    <col min="12545" max="12545" width="25.5703125" customWidth="1"/>
    <col min="12801" max="12801" width="25.5703125" customWidth="1"/>
    <col min="13057" max="13057" width="25.5703125" customWidth="1"/>
    <col min="13313" max="13313" width="25.5703125" customWidth="1"/>
    <col min="13569" max="13569" width="25.5703125" customWidth="1"/>
    <col min="13825" max="13825" width="25.5703125" customWidth="1"/>
    <col min="14081" max="14081" width="25.5703125" customWidth="1"/>
    <col min="14337" max="14337" width="25.5703125" customWidth="1"/>
    <col min="14593" max="14593" width="25.5703125" customWidth="1"/>
    <col min="14849" max="14849" width="25.5703125" customWidth="1"/>
    <col min="15105" max="15105" width="25.5703125" customWidth="1"/>
    <col min="15361" max="15361" width="25.5703125" customWidth="1"/>
    <col min="15617" max="15617" width="25.5703125" customWidth="1"/>
    <col min="15873" max="15873" width="25.5703125" customWidth="1"/>
    <col min="16129" max="16129" width="25.5703125" customWidth="1"/>
  </cols>
  <sheetData>
    <row r="1" spans="1:3" x14ac:dyDescent="0.25">
      <c r="A1" t="s">
        <v>76</v>
      </c>
      <c r="C1">
        <v>2260</v>
      </c>
    </row>
    <row r="2" spans="1:3" x14ac:dyDescent="0.25">
      <c r="A2" t="s">
        <v>77</v>
      </c>
      <c r="B2">
        <v>1279</v>
      </c>
    </row>
    <row r="3" spans="1:3" x14ac:dyDescent="0.25">
      <c r="A3" t="s">
        <v>78</v>
      </c>
      <c r="B3">
        <v>600</v>
      </c>
    </row>
    <row r="4" spans="1:3" x14ac:dyDescent="0.25">
      <c r="A4" t="s">
        <v>79</v>
      </c>
      <c r="B4">
        <v>600</v>
      </c>
    </row>
    <row r="5" spans="1:3" x14ac:dyDescent="0.25">
      <c r="A5" t="s">
        <v>80</v>
      </c>
      <c r="B5">
        <v>500</v>
      </c>
    </row>
    <row r="6" spans="1:3" x14ac:dyDescent="0.25">
      <c r="A6" t="s">
        <v>81</v>
      </c>
      <c r="B6">
        <v>500</v>
      </c>
    </row>
    <row r="7" spans="1:3" x14ac:dyDescent="0.25">
      <c r="A7" t="s">
        <v>82</v>
      </c>
      <c r="B7">
        <v>200</v>
      </c>
      <c r="C7">
        <v>0</v>
      </c>
    </row>
    <row r="8" spans="1:3" x14ac:dyDescent="0.25">
      <c r="A8" t="s">
        <v>83</v>
      </c>
      <c r="B8">
        <v>200</v>
      </c>
    </row>
    <row r="9" spans="1:3" x14ac:dyDescent="0.25">
      <c r="A9" t="s">
        <v>84</v>
      </c>
      <c r="B9">
        <v>70</v>
      </c>
    </row>
    <row r="11" spans="1:3" x14ac:dyDescent="0.25">
      <c r="A11" t="s">
        <v>85</v>
      </c>
      <c r="B11" t="s">
        <v>97</v>
      </c>
    </row>
    <row r="12" spans="1:3" x14ac:dyDescent="0.25">
      <c r="A12" t="s">
        <v>86</v>
      </c>
      <c r="B12" t="s">
        <v>97</v>
      </c>
    </row>
    <row r="15" spans="1:3" x14ac:dyDescent="0.25">
      <c r="A15" t="s">
        <v>87</v>
      </c>
      <c r="B15">
        <v>350</v>
      </c>
    </row>
    <row r="16" spans="1:3" x14ac:dyDescent="0.25">
      <c r="A16" t="s">
        <v>88</v>
      </c>
      <c r="B16">
        <v>800</v>
      </c>
    </row>
    <row r="17" spans="1:2" x14ac:dyDescent="0.25">
      <c r="A17" t="s">
        <v>89</v>
      </c>
      <c r="B17">
        <v>100</v>
      </c>
    </row>
    <row r="19" spans="1:2" x14ac:dyDescent="0.25">
      <c r="B19">
        <f>SUM(B1:B18)</f>
        <v>5199</v>
      </c>
    </row>
    <row r="23" spans="1:2" x14ac:dyDescent="0.25">
      <c r="A23" t="s">
        <v>90</v>
      </c>
      <c r="B23">
        <v>1000</v>
      </c>
    </row>
    <row r="24" spans="1:2" x14ac:dyDescent="0.25">
      <c r="A24" t="s">
        <v>91</v>
      </c>
      <c r="B24">
        <v>360</v>
      </c>
    </row>
    <row r="25" spans="1:2" x14ac:dyDescent="0.25">
      <c r="A25" t="s">
        <v>92</v>
      </c>
      <c r="B25">
        <v>400</v>
      </c>
    </row>
    <row r="26" spans="1:2" x14ac:dyDescent="0.25">
      <c r="A26" t="s">
        <v>93</v>
      </c>
      <c r="B26">
        <v>2000</v>
      </c>
    </row>
    <row r="27" spans="1:2" x14ac:dyDescent="0.25">
      <c r="A27" t="s">
        <v>94</v>
      </c>
      <c r="B27">
        <v>400</v>
      </c>
    </row>
    <row r="28" spans="1:2" x14ac:dyDescent="0.25">
      <c r="B28">
        <f>SUM(B23:B27)</f>
        <v>4160</v>
      </c>
    </row>
    <row r="31" spans="1:2" x14ac:dyDescent="0.25">
      <c r="A31" t="s">
        <v>95</v>
      </c>
    </row>
    <row r="33" spans="1:1" x14ac:dyDescent="0.25">
      <c r="A33" t="s">
        <v>96</v>
      </c>
    </row>
    <row r="35" spans="1:1" x14ac:dyDescent="0.25">
      <c r="A35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Prêt</vt:lpstr>
      <vt:lpstr>Budget</vt:lpstr>
      <vt:lpstr>Feuil3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delpy</cp:lastModifiedBy>
  <dcterms:created xsi:type="dcterms:W3CDTF">2013-09-14T09:13:23Z</dcterms:created>
  <dcterms:modified xsi:type="dcterms:W3CDTF">2013-11-07T22:10:11Z</dcterms:modified>
</cp:coreProperties>
</file>