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\www\DEBUG_08_10_2015\DATAS\"/>
    </mc:Choice>
  </mc:AlternateContent>
  <bookViews>
    <workbookView xWindow="480" yWindow="945" windowWidth="16800" windowHeight="6540" activeTab="2"/>
  </bookViews>
  <sheets>
    <sheet name="OnChessMaster" sheetId="2" r:id="rId1"/>
    <sheet name="stat" sheetId="6" r:id="rId2"/>
    <sheet name="Q2Q3_2014" sheetId="1" r:id="rId3"/>
    <sheet name="Q4_2014" sheetId="3" r:id="rId4"/>
    <sheet name="Q1_2015" sheetId="5" r:id="rId5"/>
    <sheet name="Q2_2015" sheetId="7" r:id="rId6"/>
    <sheet name="Q3_2015" sheetId="8" r:id="rId7"/>
  </sheets>
  <definedNames>
    <definedName name="_xlnm._FilterDatabase" localSheetId="4" hidden="1">Q1_2015!$C$3:$D$134</definedName>
    <definedName name="_xlnm._FilterDatabase" localSheetId="5" hidden="1">Q2_2015!$C$3:$D$3</definedName>
    <definedName name="_xlnm._FilterDatabase" localSheetId="2" hidden="1">Q2Q3_2014!$N$7:$X$7</definedName>
    <definedName name="_xlnm._FilterDatabase" localSheetId="6" hidden="1">Q3_2015!$C$3:$D$3</definedName>
    <definedName name="_xlnm._FilterDatabase" localSheetId="3" hidden="1">Q4_2014!$C$3:$D$3</definedName>
  </definedNames>
  <calcPr calcId="152511"/>
</workbook>
</file>

<file path=xl/calcChain.xml><?xml version="1.0" encoding="utf-8"?>
<calcChain xmlns="http://schemas.openxmlformats.org/spreadsheetml/2006/main">
  <c r="M5" i="8" l="1"/>
  <c r="F161" i="8"/>
  <c r="E161" i="8"/>
  <c r="Z7" i="8"/>
  <c r="Z8" i="8" s="1"/>
  <c r="Y7" i="8"/>
  <c r="Y9" i="8" s="1"/>
  <c r="X7" i="8"/>
  <c r="X8" i="8" s="1"/>
  <c r="W7" i="8"/>
  <c r="W11" i="8" s="1"/>
  <c r="V7" i="8"/>
  <c r="V8" i="8" s="1"/>
  <c r="U7" i="8"/>
  <c r="U9" i="8" s="1"/>
  <c r="T7" i="8"/>
  <c r="T8" i="8" s="1"/>
  <c r="S7" i="8"/>
  <c r="S11" i="8" s="1"/>
  <c r="R7" i="8"/>
  <c r="R8" i="8" s="1"/>
  <c r="Q7" i="8"/>
  <c r="Q9" i="8" s="1"/>
  <c r="P7" i="8"/>
  <c r="P8" i="8" s="1"/>
  <c r="O7" i="8"/>
  <c r="O11" i="8" s="1"/>
  <c r="N7" i="8"/>
  <c r="N8" i="8" s="1"/>
  <c r="O4" i="8"/>
  <c r="W8" i="8" l="1"/>
  <c r="D18" i="6"/>
  <c r="S9" i="8"/>
  <c r="C18" i="6"/>
  <c r="O8" i="8"/>
  <c r="O9" i="8"/>
  <c r="W9" i="8"/>
  <c r="N9" i="8"/>
  <c r="V9" i="8"/>
  <c r="S8" i="8"/>
  <c r="R9" i="8"/>
  <c r="Z9" i="8"/>
  <c r="N5" i="8"/>
  <c r="G160" i="8"/>
  <c r="P11" i="8"/>
  <c r="T11" i="8"/>
  <c r="X11" i="8"/>
  <c r="Q11" i="8"/>
  <c r="U11" i="8"/>
  <c r="Y11" i="8"/>
  <c r="Q8" i="8"/>
  <c r="U8" i="8"/>
  <c r="Y8" i="8"/>
  <c r="P9" i="8"/>
  <c r="T9" i="8"/>
  <c r="X9" i="8"/>
  <c r="N11" i="8"/>
  <c r="R11" i="8"/>
  <c r="V11" i="8"/>
  <c r="Z11" i="8"/>
  <c r="E158" i="7"/>
  <c r="F158" i="7"/>
  <c r="S12" i="8" l="1"/>
  <c r="S13" i="8" s="1"/>
  <c r="O10" i="8"/>
  <c r="S10" i="8"/>
  <c r="N10" i="8"/>
  <c r="V10" i="8"/>
  <c r="T12" i="8"/>
  <c r="Y12" i="8"/>
  <c r="R12" i="8"/>
  <c r="W10" i="8"/>
  <c r="U12" i="8"/>
  <c r="O12" i="8"/>
  <c r="Z12" i="8"/>
  <c r="X12" i="8"/>
  <c r="Q12" i="8"/>
  <c r="R10" i="8"/>
  <c r="P12" i="8"/>
  <c r="U10" i="8"/>
  <c r="W12" i="8"/>
  <c r="X10" i="8"/>
  <c r="T10" i="8"/>
  <c r="Y10" i="8"/>
  <c r="P10" i="8"/>
  <c r="V12" i="8"/>
  <c r="N12" i="8"/>
  <c r="N13" i="8" s="1"/>
  <c r="Z10" i="8"/>
  <c r="Q10" i="8"/>
  <c r="G158" i="7"/>
  <c r="Z7" i="7"/>
  <c r="Z8" i="7" s="1"/>
  <c r="Z7" i="5"/>
  <c r="Z11" i="5" s="1"/>
  <c r="Z7" i="3"/>
  <c r="Z11" i="3" s="1"/>
  <c r="Z7" i="1"/>
  <c r="Z11" i="1" s="1"/>
  <c r="Y7" i="7"/>
  <c r="Y11" i="7" s="1"/>
  <c r="Y7" i="5"/>
  <c r="Y8" i="5" s="1"/>
  <c r="Y7" i="3"/>
  <c r="Y11" i="3" s="1"/>
  <c r="Y7" i="1"/>
  <c r="Y8" i="1" s="1"/>
  <c r="X7" i="7"/>
  <c r="X11" i="7" s="1"/>
  <c r="W7" i="7"/>
  <c r="W11" i="7" s="1"/>
  <c r="V7" i="7"/>
  <c r="V9" i="7" s="1"/>
  <c r="U7" i="7"/>
  <c r="U11" i="7" s="1"/>
  <c r="T7" i="7"/>
  <c r="T11" i="7" s="1"/>
  <c r="S7" i="7"/>
  <c r="S11" i="7" s="1"/>
  <c r="R7" i="7"/>
  <c r="R8" i="7" s="1"/>
  <c r="Q7" i="7"/>
  <c r="Q11" i="7" s="1"/>
  <c r="P7" i="7"/>
  <c r="P11" i="7" s="1"/>
  <c r="O7" i="7"/>
  <c r="O11" i="7" s="1"/>
  <c r="N7" i="7"/>
  <c r="N11" i="7" s="1"/>
  <c r="M5" i="7"/>
  <c r="O4" i="7"/>
  <c r="X7" i="5"/>
  <c r="X11" i="5" s="1"/>
  <c r="W7" i="5"/>
  <c r="W11" i="5" s="1"/>
  <c r="V7" i="5"/>
  <c r="V9" i="5" s="1"/>
  <c r="U7" i="5"/>
  <c r="U8" i="5" s="1"/>
  <c r="T7" i="5"/>
  <c r="T9" i="5" s="1"/>
  <c r="S7" i="5"/>
  <c r="S8" i="5" s="1"/>
  <c r="R7" i="5"/>
  <c r="R9" i="5" s="1"/>
  <c r="Q7" i="5"/>
  <c r="Q8" i="5" s="1"/>
  <c r="P7" i="5"/>
  <c r="P8" i="5" s="1"/>
  <c r="O7" i="5"/>
  <c r="O8" i="5" s="1"/>
  <c r="N7" i="5"/>
  <c r="N9" i="5" s="1"/>
  <c r="X7" i="3"/>
  <c r="X9" i="3" s="1"/>
  <c r="W7" i="3"/>
  <c r="W8" i="3" s="1"/>
  <c r="V7" i="3"/>
  <c r="V9" i="3" s="1"/>
  <c r="U7" i="3"/>
  <c r="U9" i="3" s="1"/>
  <c r="T7" i="3"/>
  <c r="T8" i="3" s="1"/>
  <c r="S7" i="3"/>
  <c r="S9" i="3" s="1"/>
  <c r="R7" i="3"/>
  <c r="R8" i="3" s="1"/>
  <c r="Q7" i="3"/>
  <c r="Q8" i="3" s="1"/>
  <c r="P7" i="3"/>
  <c r="P8" i="3" s="1"/>
  <c r="O7" i="3"/>
  <c r="O9" i="3" s="1"/>
  <c r="N7" i="3"/>
  <c r="N9" i="3" s="1"/>
  <c r="O7" i="1"/>
  <c r="O11" i="1" s="1"/>
  <c r="P7" i="1"/>
  <c r="P9" i="1" s="1"/>
  <c r="Q7" i="1"/>
  <c r="Q8" i="1" s="1"/>
  <c r="R7" i="1"/>
  <c r="R11" i="1" s="1"/>
  <c r="S7" i="1"/>
  <c r="S11" i="1" s="1"/>
  <c r="T7" i="1"/>
  <c r="T9" i="1" s="1"/>
  <c r="U7" i="1"/>
  <c r="U8" i="1" s="1"/>
  <c r="V7" i="1"/>
  <c r="V9" i="1" s="1"/>
  <c r="W7" i="1"/>
  <c r="W8" i="1" s="1"/>
  <c r="X7" i="1"/>
  <c r="X8" i="1" s="1"/>
  <c r="N7" i="1"/>
  <c r="N11" i="1" s="1"/>
  <c r="F138" i="5"/>
  <c r="E138" i="5"/>
  <c r="D14" i="6"/>
  <c r="C14" i="6"/>
  <c r="M5" i="5"/>
  <c r="M5" i="1"/>
  <c r="O4" i="1"/>
  <c r="N9" i="1"/>
  <c r="R11" i="3"/>
  <c r="Q11" i="3"/>
  <c r="R9" i="3"/>
  <c r="O4" i="3"/>
  <c r="O4" i="5"/>
  <c r="N11" i="5"/>
  <c r="G28" i="2"/>
  <c r="G27" i="2"/>
  <c r="F73" i="3"/>
  <c r="E73" i="3"/>
  <c r="G21" i="2"/>
  <c r="G22" i="2"/>
  <c r="G23" i="2"/>
  <c r="G24" i="2"/>
  <c r="G25" i="2"/>
  <c r="G26" i="2"/>
  <c r="G20" i="2"/>
  <c r="F108" i="1"/>
  <c r="E108" i="1"/>
  <c r="R8" i="5" l="1"/>
  <c r="G108" i="1"/>
  <c r="V8" i="5"/>
  <c r="Q9" i="5"/>
  <c r="R8" i="1"/>
  <c r="R9" i="1"/>
  <c r="R12" i="1" s="1"/>
  <c r="O9" i="1"/>
  <c r="O12" i="1" s="1"/>
  <c r="N8" i="5"/>
  <c r="N10" i="5" s="1"/>
  <c r="R11" i="5"/>
  <c r="R10" i="5" s="1"/>
  <c r="V11" i="5"/>
  <c r="V12" i="5" s="1"/>
  <c r="D15" i="6"/>
  <c r="U8" i="3"/>
  <c r="U11" i="3"/>
  <c r="U12" i="3" s="1"/>
  <c r="U13" i="3" s="1"/>
  <c r="S11" i="3"/>
  <c r="S12" i="3" s="1"/>
  <c r="C16" i="6"/>
  <c r="X9" i="5"/>
  <c r="X12" i="5" s="1"/>
  <c r="Y8" i="3"/>
  <c r="U9" i="5"/>
  <c r="X8" i="5"/>
  <c r="V8" i="3"/>
  <c r="V10" i="3" s="1"/>
  <c r="N11" i="3"/>
  <c r="N12" i="3" s="1"/>
  <c r="N8" i="3"/>
  <c r="V11" i="3"/>
  <c r="V12" i="3" s="1"/>
  <c r="V11" i="1"/>
  <c r="V12" i="1" s="1"/>
  <c r="O11" i="5"/>
  <c r="V8" i="1"/>
  <c r="K5" i="6"/>
  <c r="X11" i="3"/>
  <c r="X12" i="3" s="1"/>
  <c r="W11" i="3"/>
  <c r="G73" i="3"/>
  <c r="Q9" i="3"/>
  <c r="Q12" i="3" s="1"/>
  <c r="Q13" i="3" s="1"/>
  <c r="Q9" i="1"/>
  <c r="N5" i="1"/>
  <c r="R12" i="3"/>
  <c r="R13" i="3" s="1"/>
  <c r="N8" i="1"/>
  <c r="N10" i="1" s="1"/>
  <c r="U9" i="1"/>
  <c r="O11" i="3"/>
  <c r="O12" i="3" s="1"/>
  <c r="S8" i="1"/>
  <c r="D16" i="6"/>
  <c r="G138" i="5"/>
  <c r="U13" i="8"/>
  <c r="X13" i="8"/>
  <c r="O13" i="8"/>
  <c r="Y13" i="8"/>
  <c r="V13" i="8"/>
  <c r="P13" i="8"/>
  <c r="Q13" i="8"/>
  <c r="Z13" i="8"/>
  <c r="R13" i="8"/>
  <c r="T13" i="8"/>
  <c r="W13" i="8"/>
  <c r="T8" i="5"/>
  <c r="Y9" i="3"/>
  <c r="Y12" i="3" s="1"/>
  <c r="T11" i="5"/>
  <c r="T12" i="5" s="1"/>
  <c r="R10" i="3"/>
  <c r="P9" i="3"/>
  <c r="P11" i="3"/>
  <c r="P10" i="3" s="1"/>
  <c r="T11" i="3"/>
  <c r="O8" i="1"/>
  <c r="N12" i="1"/>
  <c r="S9" i="1"/>
  <c r="P11" i="1"/>
  <c r="P12" i="1" s="1"/>
  <c r="W9" i="1"/>
  <c r="X8" i="3"/>
  <c r="X11" i="1"/>
  <c r="M7" i="6" s="1"/>
  <c r="Y11" i="5"/>
  <c r="T11" i="1"/>
  <c r="Q11" i="5"/>
  <c r="Q12" i="5" s="1"/>
  <c r="Q13" i="5" s="1"/>
  <c r="T9" i="3"/>
  <c r="W11" i="1"/>
  <c r="D1" i="6"/>
  <c r="O9" i="5"/>
  <c r="M5" i="3"/>
  <c r="N5" i="3" s="1"/>
  <c r="P8" i="1"/>
  <c r="T8" i="1"/>
  <c r="Y9" i="5"/>
  <c r="Q11" i="1"/>
  <c r="U11" i="1"/>
  <c r="W9" i="3"/>
  <c r="C15" i="6"/>
  <c r="P11" i="5"/>
  <c r="P9" i="5"/>
  <c r="O8" i="3"/>
  <c r="S8" i="3"/>
  <c r="W9" i="5"/>
  <c r="W12" i="5" s="1"/>
  <c r="X9" i="1"/>
  <c r="Z9" i="3"/>
  <c r="Z12" i="3" s="1"/>
  <c r="N12" i="5"/>
  <c r="N5" i="5"/>
  <c r="S11" i="5"/>
  <c r="S9" i="5"/>
  <c r="U11" i="5"/>
  <c r="W8" i="5"/>
  <c r="W10" i="5" s="1"/>
  <c r="Y11" i="1"/>
  <c r="Z8" i="3"/>
  <c r="Z10" i="3" s="1"/>
  <c r="O9" i="7"/>
  <c r="O12" i="7" s="1"/>
  <c r="R9" i="7"/>
  <c r="G5" i="6" s="1"/>
  <c r="V11" i="7"/>
  <c r="V12" i="7" s="1"/>
  <c r="S8" i="7"/>
  <c r="X9" i="7"/>
  <c r="N9" i="7"/>
  <c r="N12" i="7" s="1"/>
  <c r="T8" i="7"/>
  <c r="N8" i="7"/>
  <c r="R11" i="7"/>
  <c r="T9" i="7"/>
  <c r="Y9" i="1"/>
  <c r="V8" i="7"/>
  <c r="Y9" i="7"/>
  <c r="Y8" i="7"/>
  <c r="Z9" i="7"/>
  <c r="C17" i="6"/>
  <c r="P9" i="7"/>
  <c r="P8" i="7"/>
  <c r="X8" i="7"/>
  <c r="N5" i="7"/>
  <c r="W8" i="7"/>
  <c r="W9" i="7"/>
  <c r="W12" i="7" s="1"/>
  <c r="O8" i="7"/>
  <c r="Q9" i="7"/>
  <c r="U9" i="7"/>
  <c r="U12" i="7" s="1"/>
  <c r="Z11" i="7"/>
  <c r="O7" i="6" s="1"/>
  <c r="S9" i="7"/>
  <c r="U8" i="7"/>
  <c r="J4" i="6" s="1"/>
  <c r="Q8" i="7"/>
  <c r="F4" i="6" s="1"/>
  <c r="D17" i="6"/>
  <c r="Z8" i="5"/>
  <c r="Z8" i="1"/>
  <c r="Z9" i="1"/>
  <c r="Z9" i="5"/>
  <c r="Z12" i="5" s="1"/>
  <c r="N7" i="6" l="1"/>
  <c r="V13" i="5"/>
  <c r="N13" i="5"/>
  <c r="G7" i="6"/>
  <c r="V10" i="5"/>
  <c r="R10" i="1"/>
  <c r="P13" i="1"/>
  <c r="Y12" i="5"/>
  <c r="Y13" i="5" s="1"/>
  <c r="V10" i="1"/>
  <c r="H7" i="6"/>
  <c r="N4" i="6"/>
  <c r="X10" i="3"/>
  <c r="R13" i="1"/>
  <c r="V13" i="3"/>
  <c r="X10" i="5"/>
  <c r="G4" i="6"/>
  <c r="T13" i="5"/>
  <c r="U10" i="3"/>
  <c r="R12" i="5"/>
  <c r="R13" i="5" s="1"/>
  <c r="M4" i="6"/>
  <c r="W12" i="3"/>
  <c r="W13" i="3" s="1"/>
  <c r="O12" i="5"/>
  <c r="O13" i="5" s="1"/>
  <c r="C7" i="6"/>
  <c r="N13" i="1"/>
  <c r="Y13" i="3"/>
  <c r="X13" i="5"/>
  <c r="N13" i="3"/>
  <c r="D20" i="6"/>
  <c r="K4" i="6"/>
  <c r="W10" i="1"/>
  <c r="U10" i="5"/>
  <c r="S10" i="3"/>
  <c r="N10" i="3"/>
  <c r="V13" i="1"/>
  <c r="Q10" i="3"/>
  <c r="D7" i="6"/>
  <c r="J7" i="6"/>
  <c r="L4" i="6"/>
  <c r="E5" i="6"/>
  <c r="W12" i="1"/>
  <c r="W13" i="1" s="1"/>
  <c r="P10" i="5"/>
  <c r="C4" i="6"/>
  <c r="Z13" i="3"/>
  <c r="X13" i="3"/>
  <c r="N5" i="6"/>
  <c r="I5" i="6"/>
  <c r="O5" i="6"/>
  <c r="H4" i="6"/>
  <c r="O4" i="6"/>
  <c r="X12" i="1"/>
  <c r="M5" i="6"/>
  <c r="O10" i="1"/>
  <c r="D4" i="6"/>
  <c r="J5" i="6"/>
  <c r="D5" i="6"/>
  <c r="T10" i="3"/>
  <c r="T12" i="1"/>
  <c r="I7" i="6"/>
  <c r="K8" i="6"/>
  <c r="Q10" i="1"/>
  <c r="F7" i="6"/>
  <c r="T10" i="5"/>
  <c r="O10" i="3"/>
  <c r="T10" i="1"/>
  <c r="I4" i="6"/>
  <c r="L5" i="6"/>
  <c r="F5" i="6"/>
  <c r="K7" i="6"/>
  <c r="S12" i="1"/>
  <c r="H5" i="6"/>
  <c r="S10" i="5"/>
  <c r="E4" i="6"/>
  <c r="L7" i="6"/>
  <c r="E7" i="6"/>
  <c r="S10" i="1"/>
  <c r="Z13" i="5"/>
  <c r="C20" i="6"/>
  <c r="Y12" i="1"/>
  <c r="Y10" i="3"/>
  <c r="P10" i="1"/>
  <c r="O13" i="1"/>
  <c r="T12" i="3"/>
  <c r="T13" i="3" s="1"/>
  <c r="C5" i="6"/>
  <c r="S12" i="5"/>
  <c r="S13" i="5" s="1"/>
  <c r="P12" i="5"/>
  <c r="P13" i="5" s="1"/>
  <c r="Q10" i="5"/>
  <c r="C8" i="6"/>
  <c r="P12" i="3"/>
  <c r="P13" i="3" s="1"/>
  <c r="Q12" i="1"/>
  <c r="O10" i="5"/>
  <c r="S13" i="3"/>
  <c r="U12" i="1"/>
  <c r="U12" i="5"/>
  <c r="U13" i="5" s="1"/>
  <c r="Y10" i="5"/>
  <c r="X10" i="1"/>
  <c r="W10" i="3"/>
  <c r="U10" i="1"/>
  <c r="W13" i="5"/>
  <c r="O13" i="3"/>
  <c r="Z10" i="7"/>
  <c r="X12" i="7"/>
  <c r="T12" i="7"/>
  <c r="T10" i="7"/>
  <c r="N10" i="7"/>
  <c r="R12" i="7"/>
  <c r="R10" i="7"/>
  <c r="Y10" i="1"/>
  <c r="Y12" i="7"/>
  <c r="Y13" i="7" s="1"/>
  <c r="V10" i="7"/>
  <c r="K6" i="6" s="1"/>
  <c r="Y10" i="7"/>
  <c r="U13" i="7"/>
  <c r="Q12" i="7"/>
  <c r="Q13" i="7" s="1"/>
  <c r="S12" i="7"/>
  <c r="S13" i="7" s="1"/>
  <c r="P12" i="7"/>
  <c r="P13" i="7" s="1"/>
  <c r="P10" i="7"/>
  <c r="Z12" i="7"/>
  <c r="Z13" i="7" s="1"/>
  <c r="W13" i="7"/>
  <c r="W10" i="7"/>
  <c r="U10" i="7"/>
  <c r="X10" i="7"/>
  <c r="Q10" i="7"/>
  <c r="O10" i="7"/>
  <c r="S10" i="7"/>
  <c r="N13" i="7"/>
  <c r="V13" i="7"/>
  <c r="O13" i="7"/>
  <c r="Z10" i="1"/>
  <c r="Z10" i="5"/>
  <c r="Z12" i="1"/>
  <c r="Z13" i="1" s="1"/>
  <c r="G6" i="6" l="1"/>
  <c r="D8" i="6"/>
  <c r="D9" i="6" s="1"/>
  <c r="G8" i="6"/>
  <c r="G9" i="6" s="1"/>
  <c r="E13" i="6"/>
  <c r="K9" i="6"/>
  <c r="C6" i="6"/>
  <c r="L8" i="6"/>
  <c r="L9" i="6" s="1"/>
  <c r="C9" i="6"/>
  <c r="L6" i="6"/>
  <c r="E6" i="6"/>
  <c r="H6" i="6"/>
  <c r="J6" i="6"/>
  <c r="O6" i="6"/>
  <c r="M6" i="6"/>
  <c r="T13" i="1"/>
  <c r="I8" i="6"/>
  <c r="I9" i="6" s="1"/>
  <c r="X13" i="1"/>
  <c r="M8" i="6"/>
  <c r="M9" i="6" s="1"/>
  <c r="U13" i="1"/>
  <c r="J8" i="6"/>
  <c r="J9" i="6" s="1"/>
  <c r="F6" i="6"/>
  <c r="Q13" i="1"/>
  <c r="F8" i="6"/>
  <c r="F9" i="6" s="1"/>
  <c r="Y13" i="1"/>
  <c r="N8" i="6"/>
  <c r="N9" i="6" s="1"/>
  <c r="E8" i="6"/>
  <c r="E9" i="6" s="1"/>
  <c r="D6" i="6"/>
  <c r="I6" i="6"/>
  <c r="O8" i="6"/>
  <c r="O9" i="6" s="1"/>
  <c r="N6" i="6"/>
  <c r="S13" i="1"/>
  <c r="H8" i="6"/>
  <c r="H9" i="6" s="1"/>
  <c r="X13" i="7"/>
  <c r="T13" i="7"/>
  <c r="R13" i="7"/>
</calcChain>
</file>

<file path=xl/sharedStrings.xml><?xml version="1.0" encoding="utf-8"?>
<sst xmlns="http://schemas.openxmlformats.org/spreadsheetml/2006/main" count="1592" uniqueCount="96">
  <si>
    <t>date</t>
  </si>
  <si>
    <t>white</t>
  </si>
  <si>
    <t>black</t>
  </si>
  <si>
    <t>henrique</t>
  </si>
  <si>
    <t>fabien</t>
  </si>
  <si>
    <t>remy</t>
  </si>
  <si>
    <t>laurent</t>
  </si>
  <si>
    <t>bordi</t>
  </si>
  <si>
    <t>damien</t>
  </si>
  <si>
    <t>franckV</t>
  </si>
  <si>
    <t>dominique</t>
  </si>
  <si>
    <t>ON Chess Master games</t>
  </si>
  <si>
    <t>regles:</t>
  </si>
  <si>
    <r>
      <rPr>
        <b/>
        <sz val="11"/>
        <rFont val="Calibri"/>
        <family val="2"/>
        <scheme val="minor"/>
      </rPr>
      <t>Art-4</t>
    </r>
    <r>
      <rPr>
        <sz val="11"/>
        <rFont val="Calibri"/>
        <family val="2"/>
        <scheme val="minor"/>
      </rPr>
      <t> : Tirage au sort pour la couleur</t>
    </r>
  </si>
  <si>
    <r>
      <rPr>
        <b/>
        <sz val="11"/>
        <rFont val="Calibri"/>
        <family val="2"/>
        <scheme val="minor"/>
      </rPr>
      <t>Art-7</t>
    </r>
    <r>
      <rPr>
        <sz val="11"/>
        <rFont val="Calibri"/>
        <family val="2"/>
        <scheme val="minor"/>
      </rPr>
      <t> : En cas de nul/pat, celui qui a les noirs l’emporte</t>
    </r>
  </si>
  <si>
    <t>ignacio</t>
  </si>
  <si>
    <t>amokrane</t>
  </si>
  <si>
    <t>olivier</t>
  </si>
  <si>
    <t>patrick</t>
  </si>
  <si>
    <t>stephaneB</t>
  </si>
  <si>
    <t>(1) ou en dehors de cette plage horaire si accord mutuel</t>
  </si>
  <si>
    <r>
      <rPr>
        <b/>
        <sz val="11"/>
        <rFont val="Calibri"/>
        <family val="2"/>
        <scheme val="minor"/>
      </rPr>
      <t>Art-3</t>
    </r>
    <r>
      <rPr>
        <sz val="11"/>
        <rFont val="Calibri"/>
        <family val="2"/>
        <scheme val="minor"/>
      </rPr>
      <t xml:space="preserve"> : Le ON Chess Master choisit l'echiquier </t>
    </r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ainsi que la cadence sachant qu’il ne peut imposer sans accord du challenger plus de 20min /J/P ni plus de 10sec de delay ou bonus</t>
    </r>
  </si>
  <si>
    <t>Elo 17 sep 2014</t>
  </si>
  <si>
    <t>Elo 6 aout 2014:</t>
  </si>
  <si>
    <t>alex</t>
  </si>
  <si>
    <t>Elo 1oct 2014</t>
  </si>
  <si>
    <t>ON Chess Master</t>
  </si>
  <si>
    <t>Elo 30oct 2014</t>
  </si>
  <si>
    <t>Elo 16oct 2014</t>
  </si>
  <si>
    <t>Elo 18nov 2014</t>
  </si>
  <si>
    <t>Nb de titre</t>
  </si>
  <si>
    <t>Elo 2dec 2014</t>
  </si>
  <si>
    <t>Elo 16dec 2014</t>
  </si>
  <si>
    <t>Elo 19dec 2014</t>
  </si>
  <si>
    <t>joel</t>
  </si>
  <si>
    <t>emile</t>
  </si>
  <si>
    <t>thierry</t>
  </si>
  <si>
    <t>bertrand</t>
  </si>
  <si>
    <t>1er fev</t>
  </si>
  <si>
    <r>
      <t xml:space="preserve">/!\  seules les parties d'au moins </t>
    </r>
    <r>
      <rPr>
        <b/>
        <u/>
        <sz val="14"/>
        <color rgb="FFFF0000"/>
        <rFont val="Calibri"/>
        <family val="2"/>
        <scheme val="minor"/>
      </rPr>
      <t xml:space="preserve">10min/joueurs/partie (avec ou sans bonus/delay) </t>
    </r>
    <r>
      <rPr>
        <b/>
        <sz val="14"/>
        <color rgb="FFFF0000"/>
        <rFont val="Calibri"/>
        <family val="2"/>
        <scheme val="minor"/>
      </rPr>
      <t>sont a enregitrer dans ce document</t>
    </r>
  </si>
  <si>
    <r>
      <rPr>
        <b/>
        <sz val="11"/>
        <rFont val="Calibri"/>
        <family val="2"/>
        <scheme val="minor"/>
      </rPr>
      <t>Art-1 </t>
    </r>
    <r>
      <rPr>
        <sz val="11"/>
        <rFont val="Calibri"/>
        <family val="2"/>
        <scheme val="minor"/>
      </rPr>
      <t>: La remise en jeu du trophée ne peut se faire que lors d’une « partie OCM »</t>
    </r>
  </si>
  <si>
    <r>
      <rPr>
        <b/>
        <sz val="11"/>
        <rFont val="Calibri"/>
        <family val="2"/>
        <scheme val="minor"/>
      </rPr>
      <t>Art-2</t>
    </r>
    <r>
      <rPr>
        <sz val="11"/>
        <rFont val="Calibri"/>
        <family val="2"/>
        <scheme val="minor"/>
      </rPr>
      <t> : Une «partie OCM» = partie debutant entre 12h-13h45</t>
    </r>
    <r>
      <rPr>
        <vertAlign val="superscript"/>
        <sz val="11"/>
        <rFont val="Calibri"/>
        <family val="2"/>
        <scheme val="minor"/>
      </rPr>
      <t xml:space="preserve"> (1)</t>
    </r>
    <r>
      <rPr>
        <sz val="11"/>
        <rFont val="Calibri"/>
        <family val="2"/>
        <scheme val="minor"/>
      </rPr>
      <t xml:space="preserve"> ou chaque joueur dispose du même temps et d’au moins 12 min par joueur pour la partie (12min/J/P) avec delay ou bonus (5sec minimum). </t>
    </r>
  </si>
  <si>
    <t>(2) parmi les 3 echiquiers vinyles disponibles en salle CE, ou autre si accord mutuel</t>
  </si>
  <si>
    <t>16 fev</t>
  </si>
  <si>
    <t>nb games</t>
  </si>
  <si>
    <t>losses</t>
  </si>
  <si>
    <t>wins</t>
  </si>
  <si>
    <t>player</t>
  </si>
  <si>
    <t>match nul</t>
  </si>
  <si>
    <t>Nb games</t>
  </si>
  <si>
    <t>Player 1</t>
  </si>
  <si>
    <t>Player 2</t>
  </si>
  <si>
    <r>
      <t xml:space="preserve">/!\  seules les parties d'au moins </t>
    </r>
    <r>
      <rPr>
        <b/>
        <u/>
        <sz val="14"/>
        <color rgb="FFFF0000"/>
        <rFont val="Calibri"/>
        <family val="2"/>
        <scheme val="minor"/>
      </rPr>
      <t xml:space="preserve">10min/joueurs/partie (avec ou sans bonus/delay) </t>
    </r>
    <r>
      <rPr>
        <b/>
        <sz val="14"/>
        <color rgb="FFFF0000"/>
        <rFont val="Calibri"/>
        <family val="2"/>
        <scheme val="minor"/>
      </rPr>
      <t>sont à enregistrer dans ce document</t>
    </r>
  </si>
  <si>
    <t>score</t>
  </si>
  <si>
    <t>eff (%)</t>
  </si>
  <si>
    <t>joueurs</t>
  </si>
  <si>
    <t>Q2Q3_2014</t>
  </si>
  <si>
    <t>Q4_2014</t>
  </si>
  <si>
    <t>Q1_2015</t>
  </si>
  <si>
    <t>total</t>
  </si>
  <si>
    <t>players</t>
  </si>
  <si>
    <t>Nb games played:</t>
  </si>
  <si>
    <t>1er mars</t>
  </si>
  <si>
    <t>Laurent</t>
  </si>
  <si>
    <t>alexandre</t>
  </si>
  <si>
    <t>fafou</t>
  </si>
  <si>
    <t>18 mars</t>
  </si>
  <si>
    <t>31mars</t>
  </si>
  <si>
    <t>14 avril</t>
  </si>
  <si>
    <t>Q2_2015</t>
  </si>
  <si>
    <t>1mai</t>
  </si>
  <si>
    <t>franckDC</t>
  </si>
  <si>
    <t>stephaneR</t>
  </si>
  <si>
    <t>1er juin:</t>
  </si>
  <si>
    <t>retour à la maison!!</t>
  </si>
  <si>
    <t>"confessional"</t>
  </si>
  <si>
    <t>StephaneR</t>
  </si>
  <si>
    <t>Q3_2015</t>
  </si>
  <si>
    <t>1er juillet</t>
  </si>
  <si>
    <t>Patrick</t>
  </si>
  <si>
    <t>FranckV</t>
  </si>
  <si>
    <r>
      <rPr>
        <b/>
        <sz val="11"/>
        <rFont val="Calibri"/>
        <family val="2"/>
        <scheme val="minor"/>
      </rPr>
      <t>Art-6</t>
    </r>
    <r>
      <rPr>
        <sz val="11"/>
        <rFont val="Calibri"/>
        <family val="2"/>
        <scheme val="minor"/>
      </rPr>
      <t xml:space="preserve"> : Le challenger doit avoir gagné au moins une partie officielle lors des 30 derniers jours. Au cas où plusieurs challenger se présente le meme jour, priorité à celui qui a le plus récemment gagné une partie officielle. </t>
    </r>
  </si>
  <si>
    <r>
      <rPr>
        <b/>
        <sz val="11"/>
        <rFont val="Calibri"/>
        <family val="2"/>
        <scheme val="minor"/>
      </rPr>
      <t>art-5.1</t>
    </r>
    <r>
      <rPr>
        <sz val="11"/>
        <rFont val="Calibri"/>
        <family val="2"/>
        <scheme val="minor"/>
      </rPr>
      <t>: ne sont pas pris en compte comme refus les jours où: il vient de gagner une partie pour le titre , il s'absente plus d'1h entre 12h-14h, il joue un match de tournoi</t>
    </r>
  </si>
  <si>
    <r>
      <rPr>
        <b/>
        <sz val="11"/>
        <rFont val="Calibri"/>
        <family val="2"/>
        <scheme val="minor"/>
      </rPr>
      <t>Art-5</t>
    </r>
    <r>
      <rPr>
        <sz val="11"/>
        <rFont val="Calibri"/>
        <family val="2"/>
        <scheme val="minor"/>
      </rPr>
      <t> : Le ON Chess Master peux refuser 2 jours  par semaine la remise de son titre</t>
    </r>
  </si>
  <si>
    <r>
      <rPr>
        <b/>
        <sz val="11"/>
        <rFont val="Calibri"/>
        <family val="2"/>
        <scheme val="minor"/>
      </rPr>
      <t>Art-5.2</t>
    </r>
    <r>
      <rPr>
        <sz val="11"/>
        <rFont val="Calibri"/>
        <family val="2"/>
        <scheme val="minor"/>
      </rPr>
      <t>: un refus assigné à un joueur X ne peut etre annulé pour jouer avec un joueur Y. La partie alors joué contre le joueur Y ne sera pas une "partie OCM" mais servira pour le classement</t>
    </r>
  </si>
  <si>
    <t>arrete de sucer des pts à  franckV!</t>
  </si>
  <si>
    <t>comment t'as pu perdre cette partie...t'es qu'un baltringue Steph!</t>
  </si>
  <si>
    <t>je vais passer une très bonne après-midi - session bondage réussie</t>
  </si>
  <si>
    <t>mathieu</t>
  </si>
  <si>
    <t>julie</t>
  </si>
  <si>
    <t>Bonnes vacances emile ! ;)</t>
  </si>
  <si>
    <t>…Domi: est ce que tu sens la pression monter? Moi serein. Job done!!</t>
  </si>
  <si>
    <t>dommage… Bon week-end quand même! (Fabien)</t>
  </si>
  <si>
    <t>belle partie…</t>
  </si>
  <si>
    <t>Amokrane</t>
  </si>
  <si>
    <t>1er aout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</si>
</sst>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/>
    <xf numFmtId="16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3" borderId="0" xfId="0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3" fillId="0" borderId="0" xfId="0" applyFont="1" applyAlignment="1">
      <alignment horizontal="center"/>
    </xf>
    <xf numFmtId="0" fontId="10" fillId="0" borderId="0" xfId="0" applyFont="1" applyFill="1"/>
    <xf numFmtId="1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15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center" vertical="center"/>
    </xf>
    <xf numFmtId="16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0" fillId="0" borderId="3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2" borderId="8" xfId="0" applyFill="1" applyBorder="1" applyAlignment="1">
      <alignment horizontal="center" vertical="center"/>
    </xf>
    <xf numFmtId="16" fontId="10" fillId="5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" fontId="0" fillId="5" borderId="0" xfId="0" applyNumberFormat="1" applyFill="1" applyBorder="1" applyAlignment="1">
      <alignment horizontal="center" vertical="center"/>
    </xf>
    <xf numFmtId="16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Fill="1" applyBorder="1" applyAlignment="1">
      <alignment horizontal="right" vertical="center"/>
    </xf>
    <xf numFmtId="16" fontId="15" fillId="0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/>
    </xf>
    <xf numFmtId="0" fontId="15" fillId="6" borderId="0" xfId="0" applyFont="1" applyFill="1" applyAlignment="1">
      <alignment horizontal="right"/>
    </xf>
    <xf numFmtId="16" fontId="0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16" fillId="0" borderId="0" xfId="0" applyFont="1" applyAlignment="1">
      <alignment vertical="center"/>
    </xf>
    <xf numFmtId="16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1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5">
    <cellStyle name="Hyperlink 2" xfId="1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20</xdr:row>
      <xdr:rowOff>104775</xdr:rowOff>
    </xdr:from>
    <xdr:to>
      <xdr:col>13</xdr:col>
      <xdr:colOff>638175</xdr:colOff>
      <xdr:row>32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33775"/>
          <a:ext cx="39909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14</xdr:col>
      <xdr:colOff>38660</xdr:colOff>
      <xdr:row>104</xdr:row>
      <xdr:rowOff>9899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7192625"/>
          <a:ext cx="4010585" cy="2676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114301</xdr:colOff>
      <xdr:row>3</xdr:row>
      <xdr:rowOff>57151</xdr:rowOff>
    </xdr:from>
    <xdr:to>
      <xdr:col>11</xdr:col>
      <xdr:colOff>200025</xdr:colOff>
      <xdr:row>16</xdr:row>
      <xdr:rowOff>85726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6" y="676276"/>
          <a:ext cx="2524124" cy="2514600"/>
        </a:xfrm>
        <a:prstGeom prst="rect">
          <a:avLst/>
        </a:prstGeom>
      </xdr:spPr>
    </xdr:pic>
    <xdr:clientData/>
  </xdr:twoCellAnchor>
  <xdr:twoCellAnchor>
    <xdr:from>
      <xdr:col>9</xdr:col>
      <xdr:colOff>2</xdr:colOff>
      <xdr:row>19</xdr:row>
      <xdr:rowOff>123826</xdr:rowOff>
    </xdr:from>
    <xdr:to>
      <xdr:col>12</xdr:col>
      <xdr:colOff>238674</xdr:colOff>
      <xdr:row>33</xdr:row>
      <xdr:rowOff>85726</xdr:rowOff>
    </xdr:to>
    <xdr:pic>
      <xdr:nvPicPr>
        <xdr:cNvPr id="3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7" y="3790951"/>
          <a:ext cx="2067472" cy="262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581025</xdr:colOff>
      <xdr:row>20</xdr:row>
      <xdr:rowOff>0</xdr:rowOff>
    </xdr:from>
    <xdr:to>
      <xdr:col>17</xdr:col>
      <xdr:colOff>581324</xdr:colOff>
      <xdr:row>33</xdr:row>
      <xdr:rowOff>171820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3857625"/>
          <a:ext cx="2143424" cy="26483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12</xdr:col>
      <xdr:colOff>190782</xdr:colOff>
      <xdr:row>46</xdr:row>
      <xdr:rowOff>171450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6715125"/>
          <a:ext cx="2019582" cy="226695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476250</xdr:colOff>
      <xdr:row>36</xdr:row>
      <xdr:rowOff>28575</xdr:rowOff>
    </xdr:from>
    <xdr:to>
      <xdr:col>16</xdr:col>
      <xdr:colOff>581025</xdr:colOff>
      <xdr:row>46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6934200"/>
          <a:ext cx="1533525" cy="1924050"/>
        </a:xfrm>
        <a:prstGeom prst="rect">
          <a:avLst/>
        </a:prstGeom>
      </xdr:spPr>
    </xdr:pic>
    <xdr:clientData/>
  </xdr:twoCellAnchor>
  <xdr:twoCellAnchor editAs="oneCell">
    <xdr:from>
      <xdr:col>8</xdr:col>
      <xdr:colOff>590550</xdr:colOff>
      <xdr:row>48</xdr:row>
      <xdr:rowOff>38100</xdr:rowOff>
    </xdr:from>
    <xdr:to>
      <xdr:col>11</xdr:col>
      <xdr:colOff>180975</xdr:colOff>
      <xdr:row>57</xdr:row>
      <xdr:rowOff>152400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9229725"/>
          <a:ext cx="1419225" cy="182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409575</xdr:colOff>
      <xdr:row>48</xdr:row>
      <xdr:rowOff>95250</xdr:rowOff>
    </xdr:from>
    <xdr:to>
      <xdr:col>16</xdr:col>
      <xdr:colOff>571500</xdr:colOff>
      <xdr:row>58</xdr:row>
      <xdr:rowOff>38100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9286875"/>
          <a:ext cx="1590675" cy="1847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371475</xdr:colOff>
      <xdr:row>12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619125"/>
          <a:ext cx="1590675" cy="18478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10</xdr:col>
      <xdr:colOff>190500</xdr:colOff>
      <xdr:row>25</xdr:row>
      <xdr:rowOff>116205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619125"/>
          <a:ext cx="1409700" cy="17811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10</xdr:col>
      <xdr:colOff>238125</xdr:colOff>
      <xdr:row>52</xdr:row>
      <xdr:rowOff>5715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2714625"/>
          <a:ext cx="1457325" cy="22002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10</xdr:col>
      <xdr:colOff>352425</xdr:colOff>
      <xdr:row>68</xdr:row>
      <xdr:rowOff>135255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11477625"/>
          <a:ext cx="1571625" cy="21621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10</xdr:col>
      <xdr:colOff>228600</xdr:colOff>
      <xdr:row>82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3592175"/>
          <a:ext cx="1447800" cy="2143125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103</xdr:row>
      <xdr:rowOff>66675</xdr:rowOff>
    </xdr:from>
    <xdr:to>
      <xdr:col>10</xdr:col>
      <xdr:colOff>219075</xdr:colOff>
      <xdr:row>116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19421475"/>
          <a:ext cx="145732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121</xdr:row>
      <xdr:rowOff>9525</xdr:rowOff>
    </xdr:from>
    <xdr:to>
      <xdr:col>10</xdr:col>
      <xdr:colOff>209550</xdr:colOff>
      <xdr:row>134</xdr:row>
      <xdr:rowOff>9525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22621875"/>
          <a:ext cx="1485900" cy="2352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10</xdr:col>
      <xdr:colOff>200025</xdr:colOff>
      <xdr:row>36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4638675"/>
          <a:ext cx="141922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10</xdr:col>
      <xdr:colOff>219075</xdr:colOff>
      <xdr:row>59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9020175"/>
          <a:ext cx="14382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81</xdr:row>
      <xdr:rowOff>161925</xdr:rowOff>
    </xdr:from>
    <xdr:to>
      <xdr:col>10</xdr:col>
      <xdr:colOff>381000</xdr:colOff>
      <xdr:row>94</xdr:row>
      <xdr:rowOff>142875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15573375"/>
          <a:ext cx="1504950" cy="2305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4</xdr:row>
      <xdr:rowOff>47625</xdr:rowOff>
    </xdr:from>
    <xdr:to>
      <xdr:col>9</xdr:col>
      <xdr:colOff>523875</xdr:colOff>
      <xdr:row>16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866775"/>
          <a:ext cx="141922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53</xdr:row>
      <xdr:rowOff>57150</xdr:rowOff>
    </xdr:from>
    <xdr:to>
      <xdr:col>9</xdr:col>
      <xdr:colOff>521853</xdr:colOff>
      <xdr:row>67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10220325"/>
          <a:ext cx="1702953" cy="265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topLeftCell="A22" workbookViewId="0">
      <selection activeCell="O25" sqref="O25"/>
    </sheetView>
  </sheetViews>
  <sheetFormatPr baseColWidth="10" defaultColWidth="9.140625" defaultRowHeight="15" x14ac:dyDescent="0.25"/>
  <cols>
    <col min="2" max="2" width="13.28515625" customWidth="1"/>
    <col min="3" max="3" width="14.140625" customWidth="1"/>
    <col min="4" max="4" width="30.28515625" customWidth="1"/>
    <col min="6" max="6" width="11.42578125" customWidth="1"/>
    <col min="7" max="7" width="21.140625" customWidth="1"/>
    <col min="8" max="31" width="3.7109375" style="23" customWidth="1"/>
    <col min="32" max="32" width="3.7109375" customWidth="1"/>
  </cols>
  <sheetData>
    <row r="1" spans="1:4" ht="23.25" x14ac:dyDescent="0.35">
      <c r="A1" s="12" t="s">
        <v>11</v>
      </c>
      <c r="B1" s="11"/>
      <c r="C1" s="11"/>
      <c r="D1" s="10"/>
    </row>
    <row r="3" spans="1:4" x14ac:dyDescent="0.25">
      <c r="A3" t="s">
        <v>12</v>
      </c>
    </row>
    <row r="4" spans="1:4" x14ac:dyDescent="0.25">
      <c r="A4" s="13" t="s">
        <v>40</v>
      </c>
      <c r="B4" s="9"/>
      <c r="C4" s="9"/>
    </row>
    <row r="5" spans="1:4" ht="17.25" x14ac:dyDescent="0.25">
      <c r="A5" s="13" t="s">
        <v>41</v>
      </c>
      <c r="B5" s="9"/>
      <c r="C5" s="9"/>
    </row>
    <row r="6" spans="1:4" ht="17.25" x14ac:dyDescent="0.25">
      <c r="A6" s="13" t="s">
        <v>21</v>
      </c>
      <c r="B6" s="9"/>
      <c r="C6" s="9"/>
    </row>
    <row r="7" spans="1:4" x14ac:dyDescent="0.25">
      <c r="A7" s="13" t="s">
        <v>13</v>
      </c>
      <c r="B7" s="9"/>
      <c r="C7" s="9"/>
    </row>
    <row r="8" spans="1:4" x14ac:dyDescent="0.25">
      <c r="A8" s="13" t="s">
        <v>83</v>
      </c>
      <c r="B8" s="9"/>
      <c r="C8" s="9"/>
    </row>
    <row r="9" spans="1:4" x14ac:dyDescent="0.25">
      <c r="A9" s="13"/>
      <c r="B9" s="9" t="s">
        <v>82</v>
      </c>
      <c r="C9" s="9"/>
    </row>
    <row r="10" spans="1:4" x14ac:dyDescent="0.25">
      <c r="A10" s="13"/>
      <c r="B10" s="9" t="s">
        <v>84</v>
      </c>
      <c r="C10" s="9"/>
    </row>
    <row r="11" spans="1:4" x14ac:dyDescent="0.25">
      <c r="A11" s="13" t="s">
        <v>81</v>
      </c>
      <c r="B11" s="9"/>
      <c r="C11" s="9"/>
    </row>
    <row r="12" spans="1:4" x14ac:dyDescent="0.25">
      <c r="A12" s="13" t="s">
        <v>14</v>
      </c>
      <c r="B12" s="9"/>
      <c r="C12" s="9"/>
    </row>
    <row r="13" spans="1:4" x14ac:dyDescent="0.25">
      <c r="A13" s="13"/>
      <c r="B13" s="9"/>
      <c r="C13" s="9"/>
    </row>
    <row r="14" spans="1:4" x14ac:dyDescent="0.25">
      <c r="A14" s="88" t="s">
        <v>20</v>
      </c>
    </row>
    <row r="15" spans="1:4" x14ac:dyDescent="0.25">
      <c r="A15" s="88" t="s">
        <v>42</v>
      </c>
    </row>
    <row r="16" spans="1:4" x14ac:dyDescent="0.25">
      <c r="A16" s="88"/>
    </row>
    <row r="17" spans="1:15" x14ac:dyDescent="0.25">
      <c r="A17" s="8"/>
      <c r="B17" s="88"/>
    </row>
    <row r="18" spans="1:15" x14ac:dyDescent="0.25">
      <c r="A18" s="8"/>
    </row>
    <row r="19" spans="1:15" x14ac:dyDescent="0.25">
      <c r="A19" s="1" t="s">
        <v>0</v>
      </c>
      <c r="B19" s="1" t="s">
        <v>1</v>
      </c>
      <c r="C19" s="1" t="s">
        <v>2</v>
      </c>
      <c r="D19" s="1" t="s">
        <v>26</v>
      </c>
      <c r="E19" s="1"/>
      <c r="F19" s="24"/>
      <c r="G19" s="25" t="s">
        <v>30</v>
      </c>
    </row>
    <row r="20" spans="1:15" x14ac:dyDescent="0.25">
      <c r="A20" s="6">
        <v>41883</v>
      </c>
      <c r="B20" s="4" t="s">
        <v>8</v>
      </c>
      <c r="C20" s="4" t="s">
        <v>5</v>
      </c>
      <c r="D20" s="4" t="s">
        <v>5</v>
      </c>
      <c r="F20" s="4" t="s">
        <v>5</v>
      </c>
      <c r="G20" s="23">
        <f>SUM(H20:Z20)</f>
        <v>1</v>
      </c>
      <c r="H20" s="23">
        <v>1</v>
      </c>
    </row>
    <row r="21" spans="1:15" x14ac:dyDescent="0.25">
      <c r="A21" s="6">
        <v>41886</v>
      </c>
      <c r="B21" s="4" t="s">
        <v>6</v>
      </c>
      <c r="C21" s="4" t="s">
        <v>5</v>
      </c>
      <c r="D21" s="4" t="s">
        <v>6</v>
      </c>
      <c r="F21" s="4" t="s">
        <v>6</v>
      </c>
      <c r="G21" s="23">
        <f t="shared" ref="G21:G28" si="0">SUM(H21:Z21)</f>
        <v>16</v>
      </c>
      <c r="H21" s="23">
        <v>5</v>
      </c>
      <c r="I21" s="23">
        <v>1</v>
      </c>
      <c r="J21" s="23">
        <v>1</v>
      </c>
      <c r="K21" s="23">
        <v>2</v>
      </c>
      <c r="L21" s="98">
        <v>7</v>
      </c>
    </row>
    <row r="22" spans="1:15" x14ac:dyDescent="0.25">
      <c r="A22" s="6">
        <v>41892</v>
      </c>
      <c r="B22" s="4" t="s">
        <v>10</v>
      </c>
      <c r="C22" s="4" t="s">
        <v>6</v>
      </c>
      <c r="D22" s="15" t="s">
        <v>6</v>
      </c>
      <c r="F22" s="14" t="s">
        <v>72</v>
      </c>
      <c r="G22" s="23">
        <f t="shared" si="0"/>
        <v>3</v>
      </c>
      <c r="H22" s="23">
        <v>2</v>
      </c>
      <c r="I22" s="23">
        <v>1</v>
      </c>
    </row>
    <row r="23" spans="1:15" x14ac:dyDescent="0.25">
      <c r="A23" s="6">
        <v>41898</v>
      </c>
      <c r="B23" s="4" t="s">
        <v>6</v>
      </c>
      <c r="C23" s="4" t="s">
        <v>71</v>
      </c>
      <c r="D23" s="15" t="s">
        <v>6</v>
      </c>
      <c r="F23" s="19" t="s">
        <v>71</v>
      </c>
      <c r="G23" s="23">
        <f t="shared" si="0"/>
        <v>4</v>
      </c>
      <c r="H23" s="23">
        <v>2</v>
      </c>
      <c r="I23" s="23">
        <v>1</v>
      </c>
      <c r="J23" s="23">
        <v>1</v>
      </c>
    </row>
    <row r="24" spans="1:15" x14ac:dyDescent="0.25">
      <c r="A24" s="6">
        <v>41900</v>
      </c>
      <c r="B24" s="4" t="s">
        <v>10</v>
      </c>
      <c r="C24" s="4" t="s">
        <v>6</v>
      </c>
      <c r="D24" s="15" t="s">
        <v>6</v>
      </c>
      <c r="F24" s="20" t="s">
        <v>4</v>
      </c>
      <c r="G24" s="23">
        <f t="shared" si="0"/>
        <v>14</v>
      </c>
      <c r="H24" s="23">
        <v>3</v>
      </c>
      <c r="I24" s="23">
        <v>2</v>
      </c>
      <c r="J24" s="23">
        <v>4</v>
      </c>
      <c r="K24" s="23">
        <v>4</v>
      </c>
      <c r="L24" s="23">
        <v>1</v>
      </c>
    </row>
    <row r="25" spans="1:15" x14ac:dyDescent="0.25">
      <c r="A25" s="6">
        <v>41907</v>
      </c>
      <c r="B25" s="4" t="s">
        <v>16</v>
      </c>
      <c r="C25" s="4" t="s">
        <v>6</v>
      </c>
      <c r="D25" s="15" t="s">
        <v>6</v>
      </c>
      <c r="F25" s="21" t="s">
        <v>3</v>
      </c>
      <c r="G25" s="23">
        <f t="shared" si="0"/>
        <v>29</v>
      </c>
      <c r="H25" s="23">
        <v>2</v>
      </c>
      <c r="I25" s="23">
        <v>4</v>
      </c>
      <c r="J25" s="23">
        <v>1</v>
      </c>
      <c r="K25" s="23">
        <v>5</v>
      </c>
      <c r="L25" s="23">
        <v>5</v>
      </c>
      <c r="M25" s="23">
        <v>4</v>
      </c>
      <c r="N25" s="23">
        <v>4</v>
      </c>
      <c r="O25" s="23">
        <v>4</v>
      </c>
    </row>
    <row r="26" spans="1:15" x14ac:dyDescent="0.25">
      <c r="A26" s="6">
        <v>41911</v>
      </c>
      <c r="B26" s="4" t="s">
        <v>6</v>
      </c>
      <c r="C26" s="4" t="s">
        <v>72</v>
      </c>
      <c r="D26" s="4" t="s">
        <v>72</v>
      </c>
      <c r="F26" s="22" t="s">
        <v>10</v>
      </c>
      <c r="G26" s="23">
        <f t="shared" si="0"/>
        <v>16</v>
      </c>
      <c r="H26" s="23">
        <v>2</v>
      </c>
      <c r="I26" s="90">
        <v>7</v>
      </c>
      <c r="J26" s="23">
        <v>1</v>
      </c>
      <c r="K26" s="23">
        <v>5</v>
      </c>
      <c r="L26" s="23">
        <v>1</v>
      </c>
    </row>
    <row r="27" spans="1:15" x14ac:dyDescent="0.25">
      <c r="A27" s="6">
        <v>41913</v>
      </c>
      <c r="B27" s="4" t="s">
        <v>72</v>
      </c>
      <c r="C27" s="4" t="s">
        <v>24</v>
      </c>
      <c r="D27" s="4" t="s">
        <v>72</v>
      </c>
      <c r="F27" s="23" t="s">
        <v>9</v>
      </c>
      <c r="G27" s="23">
        <f t="shared" si="0"/>
        <v>11</v>
      </c>
      <c r="H27" s="23">
        <v>4</v>
      </c>
      <c r="I27" s="23">
        <v>3</v>
      </c>
      <c r="J27" s="23">
        <v>1</v>
      </c>
      <c r="K27" s="23">
        <v>1</v>
      </c>
      <c r="L27" s="23">
        <v>1</v>
      </c>
      <c r="M27" s="23">
        <v>1</v>
      </c>
    </row>
    <row r="28" spans="1:15" x14ac:dyDescent="0.25">
      <c r="A28" s="6">
        <v>41927</v>
      </c>
      <c r="B28" s="4" t="s">
        <v>71</v>
      </c>
      <c r="C28" s="4" t="s">
        <v>72</v>
      </c>
      <c r="D28" s="4" t="s">
        <v>71</v>
      </c>
      <c r="F28" s="23" t="s">
        <v>16</v>
      </c>
      <c r="G28" s="23">
        <f t="shared" si="0"/>
        <v>2</v>
      </c>
      <c r="H28" s="23">
        <v>2</v>
      </c>
    </row>
    <row r="29" spans="1:15" x14ac:dyDescent="0.25">
      <c r="A29" s="6">
        <v>41929</v>
      </c>
      <c r="B29" s="4" t="s">
        <v>5</v>
      </c>
      <c r="C29" s="4" t="s">
        <v>71</v>
      </c>
      <c r="D29" s="4" t="s">
        <v>71</v>
      </c>
      <c r="G29" s="23"/>
    </row>
    <row r="30" spans="1:15" x14ac:dyDescent="0.25">
      <c r="A30" s="6">
        <v>41939</v>
      </c>
      <c r="B30" s="4" t="s">
        <v>4</v>
      </c>
      <c r="C30" s="4" t="s">
        <v>71</v>
      </c>
      <c r="D30" s="4" t="s">
        <v>4</v>
      </c>
      <c r="G30" s="23"/>
    </row>
    <row r="31" spans="1:15" x14ac:dyDescent="0.25">
      <c r="A31" s="6">
        <v>41942</v>
      </c>
      <c r="B31" s="4" t="s">
        <v>4</v>
      </c>
      <c r="C31" s="6" t="s">
        <v>6</v>
      </c>
      <c r="D31" s="4" t="s">
        <v>4</v>
      </c>
      <c r="G31" s="23"/>
    </row>
    <row r="32" spans="1:15" x14ac:dyDescent="0.25">
      <c r="A32" s="6">
        <v>41947</v>
      </c>
      <c r="B32" s="4" t="s">
        <v>4</v>
      </c>
      <c r="C32" s="4" t="s">
        <v>5</v>
      </c>
      <c r="D32" s="4" t="s">
        <v>4</v>
      </c>
      <c r="G32" s="23"/>
    </row>
    <row r="33" spans="1:4" x14ac:dyDescent="0.25">
      <c r="A33" s="6">
        <v>41949</v>
      </c>
      <c r="B33" s="4" t="s">
        <v>4</v>
      </c>
      <c r="C33" s="4" t="s">
        <v>3</v>
      </c>
      <c r="D33" s="4" t="s">
        <v>3</v>
      </c>
    </row>
    <row r="34" spans="1:4" x14ac:dyDescent="0.25">
      <c r="A34" s="6">
        <v>41960</v>
      </c>
      <c r="B34" s="4" t="s">
        <v>3</v>
      </c>
      <c r="C34" s="4" t="s">
        <v>4</v>
      </c>
      <c r="D34" s="4" t="s">
        <v>3</v>
      </c>
    </row>
    <row r="35" spans="1:4" x14ac:dyDescent="0.25">
      <c r="A35" s="6">
        <v>41961</v>
      </c>
      <c r="B35" s="4" t="s">
        <v>3</v>
      </c>
      <c r="C35" s="4" t="s">
        <v>10</v>
      </c>
      <c r="D35" s="4" t="s">
        <v>10</v>
      </c>
    </row>
    <row r="36" spans="1:4" x14ac:dyDescent="0.25">
      <c r="A36" s="6">
        <v>41962</v>
      </c>
      <c r="B36" s="4" t="s">
        <v>72</v>
      </c>
      <c r="C36" s="4" t="s">
        <v>10</v>
      </c>
      <c r="D36" s="4" t="s">
        <v>10</v>
      </c>
    </row>
    <row r="37" spans="1:4" x14ac:dyDescent="0.25">
      <c r="A37" s="6">
        <v>41963</v>
      </c>
      <c r="B37" s="4" t="s">
        <v>10</v>
      </c>
      <c r="C37" s="4" t="s">
        <v>71</v>
      </c>
      <c r="D37" s="4" t="s">
        <v>71</v>
      </c>
    </row>
    <row r="38" spans="1:4" x14ac:dyDescent="0.25">
      <c r="A38" s="6">
        <v>41967</v>
      </c>
      <c r="B38" s="4" t="s">
        <v>3</v>
      </c>
      <c r="C38" s="4" t="s">
        <v>71</v>
      </c>
      <c r="D38" s="4" t="s">
        <v>3</v>
      </c>
    </row>
    <row r="39" spans="1:4" x14ac:dyDescent="0.25">
      <c r="A39" s="6">
        <v>41968</v>
      </c>
      <c r="B39" s="4" t="s">
        <v>10</v>
      </c>
      <c r="C39" s="4" t="s">
        <v>3</v>
      </c>
      <c r="D39" s="4" t="s">
        <v>3</v>
      </c>
    </row>
    <row r="40" spans="1:4" x14ac:dyDescent="0.25">
      <c r="A40" s="4"/>
      <c r="B40" s="4" t="s">
        <v>9</v>
      </c>
      <c r="C40" s="4" t="s">
        <v>3</v>
      </c>
      <c r="D40" s="4" t="s">
        <v>3</v>
      </c>
    </row>
    <row r="41" spans="1:4" x14ac:dyDescent="0.25">
      <c r="A41" s="6">
        <v>41969</v>
      </c>
      <c r="B41" s="4" t="s">
        <v>72</v>
      </c>
      <c r="C41" s="4" t="s">
        <v>3</v>
      </c>
      <c r="D41" s="4" t="s">
        <v>3</v>
      </c>
    </row>
    <row r="42" spans="1:4" x14ac:dyDescent="0.25">
      <c r="A42" s="6">
        <v>41974</v>
      </c>
      <c r="B42" s="4" t="s">
        <v>3</v>
      </c>
      <c r="C42" s="4" t="s">
        <v>10</v>
      </c>
      <c r="D42" s="4" t="s">
        <v>10</v>
      </c>
    </row>
    <row r="43" spans="1:4" x14ac:dyDescent="0.25">
      <c r="A43" s="6">
        <v>41975</v>
      </c>
      <c r="B43" s="4" t="s">
        <v>9</v>
      </c>
      <c r="C43" s="4" t="s">
        <v>10</v>
      </c>
      <c r="D43" s="4" t="s">
        <v>10</v>
      </c>
    </row>
    <row r="44" spans="1:4" x14ac:dyDescent="0.25">
      <c r="A44" s="6">
        <v>41976</v>
      </c>
      <c r="B44" s="4" t="s">
        <v>10</v>
      </c>
      <c r="C44" s="4" t="s">
        <v>6</v>
      </c>
      <c r="D44" s="4" t="s">
        <v>10</v>
      </c>
    </row>
    <row r="45" spans="1:4" x14ac:dyDescent="0.25">
      <c r="A45" s="6">
        <v>41977</v>
      </c>
      <c r="B45" s="4" t="s">
        <v>10</v>
      </c>
      <c r="C45" s="4" t="s">
        <v>9</v>
      </c>
      <c r="D45" s="4" t="s">
        <v>10</v>
      </c>
    </row>
    <row r="46" spans="1:4" x14ac:dyDescent="0.25">
      <c r="A46" s="6">
        <v>41978</v>
      </c>
      <c r="B46" s="4" t="s">
        <v>10</v>
      </c>
      <c r="C46" s="4" t="s">
        <v>3</v>
      </c>
      <c r="D46" s="4" t="s">
        <v>10</v>
      </c>
    </row>
    <row r="47" spans="1:4" x14ac:dyDescent="0.25">
      <c r="A47" s="6">
        <v>41981</v>
      </c>
      <c r="B47" s="4" t="s">
        <v>10</v>
      </c>
      <c r="C47" s="4" t="s">
        <v>4</v>
      </c>
      <c r="D47" s="4" t="s">
        <v>10</v>
      </c>
    </row>
    <row r="48" spans="1:4" x14ac:dyDescent="0.25">
      <c r="A48" s="6">
        <v>41982</v>
      </c>
      <c r="B48" s="4" t="s">
        <v>10</v>
      </c>
      <c r="C48" s="4" t="s">
        <v>9</v>
      </c>
      <c r="D48" s="4" t="s">
        <v>10</v>
      </c>
    </row>
    <row r="49" spans="1:4" x14ac:dyDescent="0.25">
      <c r="A49" s="6">
        <v>41983</v>
      </c>
      <c r="B49" s="4" t="s">
        <v>10</v>
      </c>
      <c r="C49" s="4" t="s">
        <v>3</v>
      </c>
      <c r="D49" s="4" t="s">
        <v>3</v>
      </c>
    </row>
    <row r="50" spans="1:4" x14ac:dyDescent="0.25">
      <c r="A50" s="6">
        <v>41984</v>
      </c>
      <c r="B50" s="4" t="s">
        <v>9</v>
      </c>
      <c r="C50" s="4" t="s">
        <v>3</v>
      </c>
      <c r="D50" s="4" t="s">
        <v>9</v>
      </c>
    </row>
    <row r="51" spans="1:4" x14ac:dyDescent="0.25">
      <c r="A51" s="6">
        <v>41989</v>
      </c>
      <c r="B51" s="4" t="s">
        <v>9</v>
      </c>
      <c r="C51" s="4" t="s">
        <v>5</v>
      </c>
      <c r="D51" s="4" t="s">
        <v>9</v>
      </c>
    </row>
    <row r="52" spans="1:4" x14ac:dyDescent="0.25">
      <c r="A52" s="6">
        <v>41990</v>
      </c>
      <c r="B52" s="4" t="s">
        <v>9</v>
      </c>
      <c r="C52" s="4" t="s">
        <v>16</v>
      </c>
      <c r="D52" s="4" t="s">
        <v>9</v>
      </c>
    </row>
    <row r="53" spans="1:4" x14ac:dyDescent="0.25">
      <c r="A53" s="6">
        <v>41991</v>
      </c>
      <c r="B53" s="4" t="s">
        <v>6</v>
      </c>
      <c r="C53" s="4" t="s">
        <v>9</v>
      </c>
      <c r="D53" s="4" t="s">
        <v>9</v>
      </c>
    </row>
    <row r="54" spans="1:4" x14ac:dyDescent="0.25">
      <c r="A54" s="6">
        <v>42011</v>
      </c>
      <c r="B54" s="4" t="s">
        <v>4</v>
      </c>
      <c r="C54" s="4" t="s">
        <v>9</v>
      </c>
      <c r="D54" s="4" t="s">
        <v>4</v>
      </c>
    </row>
    <row r="55" spans="1:4" x14ac:dyDescent="0.25">
      <c r="A55" s="6">
        <v>42012</v>
      </c>
      <c r="B55" s="4" t="s">
        <v>4</v>
      </c>
      <c r="C55" s="4" t="s">
        <v>72</v>
      </c>
      <c r="D55" s="4" t="s">
        <v>4</v>
      </c>
    </row>
    <row r="56" spans="1:4" x14ac:dyDescent="0.25">
      <c r="A56" s="6">
        <v>42017</v>
      </c>
      <c r="B56" s="4" t="s">
        <v>4</v>
      </c>
      <c r="C56" s="4" t="s">
        <v>6</v>
      </c>
      <c r="D56" s="4" t="s">
        <v>6</v>
      </c>
    </row>
    <row r="57" spans="1:4" x14ac:dyDescent="0.25">
      <c r="A57" s="6">
        <v>42019</v>
      </c>
      <c r="B57" s="4" t="s">
        <v>9</v>
      </c>
      <c r="C57" s="4" t="s">
        <v>6</v>
      </c>
      <c r="D57" s="4" t="s">
        <v>9</v>
      </c>
    </row>
    <row r="58" spans="1:4" x14ac:dyDescent="0.25">
      <c r="A58" s="6">
        <v>42023</v>
      </c>
      <c r="B58" s="4" t="s">
        <v>9</v>
      </c>
      <c r="C58" s="4" t="s">
        <v>72</v>
      </c>
      <c r="D58" s="4" t="s">
        <v>9</v>
      </c>
    </row>
    <row r="59" spans="1:4" x14ac:dyDescent="0.25">
      <c r="A59" s="6">
        <v>42024</v>
      </c>
      <c r="B59" s="4" t="s">
        <v>3</v>
      </c>
      <c r="C59" s="4" t="s">
        <v>9</v>
      </c>
      <c r="D59" s="23" t="s">
        <v>9</v>
      </c>
    </row>
    <row r="60" spans="1:4" x14ac:dyDescent="0.25">
      <c r="A60" s="6">
        <v>42025</v>
      </c>
      <c r="B60" s="4" t="s">
        <v>9</v>
      </c>
      <c r="C60" s="4" t="s">
        <v>71</v>
      </c>
      <c r="D60" s="4" t="s">
        <v>71</v>
      </c>
    </row>
    <row r="61" spans="1:4" x14ac:dyDescent="0.25">
      <c r="A61" s="6">
        <v>42026</v>
      </c>
      <c r="B61" s="4" t="s">
        <v>16</v>
      </c>
      <c r="C61" s="4" t="s">
        <v>71</v>
      </c>
      <c r="D61" s="4" t="s">
        <v>16</v>
      </c>
    </row>
    <row r="62" spans="1:4" x14ac:dyDescent="0.25">
      <c r="A62" s="6">
        <v>42027</v>
      </c>
      <c r="B62" s="4" t="s">
        <v>16</v>
      </c>
      <c r="C62" s="4" t="s">
        <v>5</v>
      </c>
      <c r="D62" s="4" t="s">
        <v>16</v>
      </c>
    </row>
    <row r="63" spans="1:4" x14ac:dyDescent="0.25">
      <c r="A63" s="6">
        <v>42033</v>
      </c>
      <c r="B63" s="4" t="s">
        <v>16</v>
      </c>
      <c r="C63" s="4" t="s">
        <v>4</v>
      </c>
      <c r="D63" s="4" t="s">
        <v>4</v>
      </c>
    </row>
    <row r="64" spans="1:4" x14ac:dyDescent="0.25">
      <c r="A64" s="6">
        <v>42034</v>
      </c>
      <c r="B64" s="4" t="s">
        <v>4</v>
      </c>
      <c r="C64" s="4" t="s">
        <v>9</v>
      </c>
      <c r="D64" s="4" t="s">
        <v>4</v>
      </c>
    </row>
    <row r="65" spans="1:4" x14ac:dyDescent="0.25">
      <c r="A65" s="6">
        <v>42037</v>
      </c>
      <c r="B65" s="4" t="s">
        <v>16</v>
      </c>
      <c r="C65" s="4" t="s">
        <v>4</v>
      </c>
      <c r="D65" s="4" t="s">
        <v>4</v>
      </c>
    </row>
    <row r="66" spans="1:4" x14ac:dyDescent="0.25">
      <c r="A66" s="6">
        <v>42038</v>
      </c>
      <c r="B66" s="4" t="s">
        <v>4</v>
      </c>
      <c r="C66" s="4" t="s">
        <v>72</v>
      </c>
      <c r="D66" s="4" t="s">
        <v>4</v>
      </c>
    </row>
    <row r="67" spans="1:4" x14ac:dyDescent="0.25">
      <c r="A67" s="6">
        <v>42039</v>
      </c>
      <c r="B67" s="4" t="s">
        <v>4</v>
      </c>
      <c r="C67" s="4" t="s">
        <v>3</v>
      </c>
      <c r="D67" s="4" t="s">
        <v>3</v>
      </c>
    </row>
    <row r="68" spans="1:4" x14ac:dyDescent="0.25">
      <c r="A68" s="6">
        <v>42040</v>
      </c>
      <c r="B68" s="4" t="s">
        <v>17</v>
      </c>
      <c r="C68" s="4" t="s">
        <v>3</v>
      </c>
      <c r="D68" s="4" t="s">
        <v>3</v>
      </c>
    </row>
    <row r="69" spans="1:4" x14ac:dyDescent="0.25">
      <c r="A69" s="6">
        <v>42045</v>
      </c>
      <c r="B69" s="4" t="s">
        <v>72</v>
      </c>
      <c r="C69" s="4" t="s">
        <v>3</v>
      </c>
      <c r="D69" s="4" t="s">
        <v>3</v>
      </c>
    </row>
    <row r="70" spans="1:4" x14ac:dyDescent="0.25">
      <c r="A70" s="6">
        <v>42046</v>
      </c>
      <c r="B70" s="4" t="s">
        <v>3</v>
      </c>
      <c r="C70" s="4" t="s">
        <v>6</v>
      </c>
      <c r="D70" s="4" t="s">
        <v>3</v>
      </c>
    </row>
    <row r="71" spans="1:4" x14ac:dyDescent="0.25">
      <c r="A71" s="6">
        <v>42048</v>
      </c>
      <c r="B71" s="4" t="s">
        <v>9</v>
      </c>
      <c r="C71" s="4" t="s">
        <v>3</v>
      </c>
      <c r="D71" s="4" t="s">
        <v>3</v>
      </c>
    </row>
    <row r="72" spans="1:4" x14ac:dyDescent="0.25">
      <c r="A72" s="6">
        <v>42051</v>
      </c>
      <c r="B72" s="4" t="s">
        <v>3</v>
      </c>
      <c r="C72" s="4" t="s">
        <v>4</v>
      </c>
      <c r="D72" s="4" t="s">
        <v>4</v>
      </c>
    </row>
    <row r="73" spans="1:4" x14ac:dyDescent="0.25">
      <c r="A73" s="6">
        <v>42058</v>
      </c>
      <c r="B73" s="4" t="s">
        <v>4</v>
      </c>
      <c r="C73" s="4" t="s">
        <v>3</v>
      </c>
      <c r="D73" s="4" t="s">
        <v>4</v>
      </c>
    </row>
    <row r="74" spans="1:4" x14ac:dyDescent="0.25">
      <c r="A74" s="6">
        <v>42061</v>
      </c>
      <c r="B74" s="4" t="s">
        <v>4</v>
      </c>
      <c r="C74" s="4" t="s">
        <v>9</v>
      </c>
      <c r="D74" s="4" t="s">
        <v>4</v>
      </c>
    </row>
    <row r="75" spans="1:4" x14ac:dyDescent="0.25">
      <c r="A75" s="5">
        <v>42062</v>
      </c>
      <c r="B75" s="23" t="s">
        <v>72</v>
      </c>
      <c r="C75" s="23" t="s">
        <v>4</v>
      </c>
      <c r="D75" s="23" t="s">
        <v>4</v>
      </c>
    </row>
    <row r="76" spans="1:4" x14ac:dyDescent="0.25">
      <c r="A76" s="5">
        <v>42065</v>
      </c>
      <c r="B76" s="23" t="s">
        <v>4</v>
      </c>
      <c r="C76" s="23" t="s">
        <v>72</v>
      </c>
      <c r="D76" s="23" t="s">
        <v>72</v>
      </c>
    </row>
    <row r="77" spans="1:4" x14ac:dyDescent="0.25">
      <c r="A77" s="5">
        <v>42066</v>
      </c>
      <c r="B77" s="23" t="s">
        <v>3</v>
      </c>
      <c r="C77" s="23" t="s">
        <v>72</v>
      </c>
      <c r="D77" s="23" t="s">
        <v>3</v>
      </c>
    </row>
    <row r="78" spans="1:4" x14ac:dyDescent="0.25">
      <c r="A78" s="5">
        <v>42067</v>
      </c>
      <c r="B78" s="23" t="s">
        <v>3</v>
      </c>
      <c r="C78" s="23" t="s">
        <v>9</v>
      </c>
      <c r="D78" s="23" t="s">
        <v>3</v>
      </c>
    </row>
    <row r="79" spans="1:4" x14ac:dyDescent="0.25">
      <c r="A79" s="5">
        <v>42079</v>
      </c>
      <c r="B79" s="23" t="s">
        <v>9</v>
      </c>
      <c r="C79" s="23" t="s">
        <v>3</v>
      </c>
      <c r="D79" s="23" t="s">
        <v>3</v>
      </c>
    </row>
    <row r="80" spans="1:4" x14ac:dyDescent="0.25">
      <c r="A80" s="5">
        <v>42081</v>
      </c>
      <c r="B80" s="23" t="s">
        <v>3</v>
      </c>
      <c r="C80" s="23" t="s">
        <v>72</v>
      </c>
      <c r="D80" s="23" t="s">
        <v>3</v>
      </c>
    </row>
    <row r="81" spans="1:4" x14ac:dyDescent="0.25">
      <c r="A81" s="5">
        <v>42082</v>
      </c>
      <c r="B81" s="23" t="s">
        <v>3</v>
      </c>
      <c r="C81" s="23" t="s">
        <v>4</v>
      </c>
      <c r="D81" s="23" t="s">
        <v>3</v>
      </c>
    </row>
    <row r="82" spans="1:4" x14ac:dyDescent="0.25">
      <c r="A82" s="5">
        <v>42087</v>
      </c>
      <c r="B82" s="23" t="s">
        <v>3</v>
      </c>
      <c r="C82" s="23" t="s">
        <v>10</v>
      </c>
      <c r="D82" s="23" t="s">
        <v>10</v>
      </c>
    </row>
    <row r="83" spans="1:4" x14ac:dyDescent="0.25">
      <c r="A83" s="5">
        <v>42088</v>
      </c>
      <c r="B83" s="23" t="s">
        <v>10</v>
      </c>
      <c r="C83" s="23" t="s">
        <v>3</v>
      </c>
      <c r="D83" s="23" t="s">
        <v>3</v>
      </c>
    </row>
    <row r="84" spans="1:4" x14ac:dyDescent="0.25">
      <c r="A84" s="5">
        <v>42093</v>
      </c>
      <c r="B84" s="23" t="s">
        <v>4</v>
      </c>
      <c r="C84" s="23" t="s">
        <v>3</v>
      </c>
      <c r="D84" s="23" t="s">
        <v>3</v>
      </c>
    </row>
    <row r="85" spans="1:4" x14ac:dyDescent="0.25">
      <c r="A85" s="5">
        <v>42094</v>
      </c>
      <c r="B85" s="23" t="s">
        <v>71</v>
      </c>
      <c r="C85" s="23" t="s">
        <v>3</v>
      </c>
      <c r="D85" s="23" t="s">
        <v>3</v>
      </c>
    </row>
    <row r="86" spans="1:4" x14ac:dyDescent="0.25">
      <c r="A86" s="5">
        <v>42103</v>
      </c>
      <c r="B86" s="23" t="s">
        <v>3</v>
      </c>
      <c r="C86" s="23" t="s">
        <v>4</v>
      </c>
      <c r="D86" s="23" t="s">
        <v>3</v>
      </c>
    </row>
    <row r="87" spans="1:4" x14ac:dyDescent="0.25">
      <c r="A87" s="5">
        <v>42109</v>
      </c>
      <c r="B87" s="23" t="s">
        <v>9</v>
      </c>
      <c r="C87" s="23" t="s">
        <v>3</v>
      </c>
      <c r="D87" s="23" t="s">
        <v>9</v>
      </c>
    </row>
    <row r="88" spans="1:4" x14ac:dyDescent="0.25">
      <c r="A88" s="5">
        <v>42110</v>
      </c>
      <c r="B88" s="23" t="s">
        <v>6</v>
      </c>
      <c r="C88" s="23" t="s">
        <v>9</v>
      </c>
      <c r="D88" s="23" t="s">
        <v>6</v>
      </c>
    </row>
    <row r="89" spans="1:4" x14ac:dyDescent="0.25">
      <c r="A89" s="5">
        <v>42114</v>
      </c>
      <c r="B89" s="23" t="s">
        <v>9</v>
      </c>
      <c r="C89" s="23" t="s">
        <v>6</v>
      </c>
      <c r="D89" s="23" t="s">
        <v>9</v>
      </c>
    </row>
    <row r="90" spans="1:4" x14ac:dyDescent="0.25">
      <c r="A90" s="5">
        <v>42116</v>
      </c>
      <c r="B90" s="23" t="s">
        <v>4</v>
      </c>
      <c r="C90" s="23" t="s">
        <v>9</v>
      </c>
      <c r="D90" s="23" t="s">
        <v>4</v>
      </c>
    </row>
    <row r="91" spans="1:4" x14ac:dyDescent="0.25">
      <c r="A91" s="5">
        <v>42117</v>
      </c>
      <c r="B91" s="23" t="s">
        <v>4</v>
      </c>
      <c r="C91" s="23" t="s">
        <v>10</v>
      </c>
      <c r="D91" s="23" t="s">
        <v>10</v>
      </c>
    </row>
    <row r="92" spans="1:4" x14ac:dyDescent="0.25">
      <c r="A92" s="5">
        <v>42123</v>
      </c>
      <c r="B92" s="23" t="s">
        <v>10</v>
      </c>
      <c r="C92" s="23" t="s">
        <v>4</v>
      </c>
      <c r="D92" s="23" t="s">
        <v>10</v>
      </c>
    </row>
    <row r="93" spans="1:4" x14ac:dyDescent="0.25">
      <c r="A93" s="5">
        <v>42129</v>
      </c>
      <c r="B93" s="23" t="s">
        <v>72</v>
      </c>
      <c r="C93" s="23" t="s">
        <v>10</v>
      </c>
      <c r="D93" s="23" t="s">
        <v>10</v>
      </c>
    </row>
    <row r="94" spans="1:4" x14ac:dyDescent="0.25">
      <c r="A94" s="5">
        <v>42130</v>
      </c>
      <c r="B94" s="23" t="s">
        <v>4</v>
      </c>
      <c r="C94" s="23" t="s">
        <v>10</v>
      </c>
      <c r="D94" s="23" t="s">
        <v>10</v>
      </c>
    </row>
    <row r="95" spans="1:4" x14ac:dyDescent="0.25">
      <c r="A95" s="5">
        <v>42135</v>
      </c>
      <c r="B95" s="23" t="s">
        <v>4</v>
      </c>
      <c r="C95" s="23" t="s">
        <v>10</v>
      </c>
      <c r="D95" s="23" t="s">
        <v>10</v>
      </c>
    </row>
    <row r="96" spans="1:4" x14ac:dyDescent="0.25">
      <c r="A96" s="5">
        <v>42136</v>
      </c>
      <c r="B96" s="23" t="s">
        <v>10</v>
      </c>
      <c r="C96" s="23" t="s">
        <v>3</v>
      </c>
      <c r="D96" s="23" t="s">
        <v>3</v>
      </c>
    </row>
    <row r="97" spans="1:4" x14ac:dyDescent="0.25">
      <c r="A97" s="5">
        <v>42143</v>
      </c>
      <c r="B97" s="23" t="s">
        <v>9</v>
      </c>
      <c r="C97" s="23" t="s">
        <v>3</v>
      </c>
      <c r="D97" s="23" t="s">
        <v>3</v>
      </c>
    </row>
    <row r="98" spans="1:4" x14ac:dyDescent="0.25">
      <c r="A98" s="5">
        <v>42144</v>
      </c>
      <c r="B98" s="23" t="s">
        <v>10</v>
      </c>
      <c r="C98" s="23" t="s">
        <v>3</v>
      </c>
      <c r="D98" s="23" t="s">
        <v>3</v>
      </c>
    </row>
    <row r="99" spans="1:4" x14ac:dyDescent="0.25">
      <c r="A99" s="5">
        <v>42146</v>
      </c>
      <c r="B99" s="23" t="s">
        <v>3</v>
      </c>
      <c r="C99" s="23" t="s">
        <v>10</v>
      </c>
      <c r="D99" s="23" t="s">
        <v>3</v>
      </c>
    </row>
    <row r="100" spans="1:4" x14ac:dyDescent="0.25">
      <c r="A100" s="5">
        <v>42156</v>
      </c>
      <c r="B100" s="23" t="s">
        <v>9</v>
      </c>
      <c r="C100" s="23" t="s">
        <v>3</v>
      </c>
      <c r="D100" s="23" t="s">
        <v>9</v>
      </c>
    </row>
    <row r="101" spans="1:4" x14ac:dyDescent="0.25">
      <c r="A101" s="5">
        <v>42157</v>
      </c>
      <c r="B101" s="23" t="s">
        <v>9</v>
      </c>
      <c r="C101" s="23" t="s">
        <v>6</v>
      </c>
      <c r="D101" s="23" t="s">
        <v>6</v>
      </c>
    </row>
    <row r="102" spans="1:4" x14ac:dyDescent="0.25">
      <c r="A102" s="5">
        <v>42164</v>
      </c>
      <c r="B102" s="23" t="s">
        <v>6</v>
      </c>
      <c r="C102" s="23" t="s">
        <v>72</v>
      </c>
      <c r="D102" s="23" t="s">
        <v>6</v>
      </c>
    </row>
    <row r="103" spans="1:4" x14ac:dyDescent="0.25">
      <c r="A103" s="5">
        <v>42166</v>
      </c>
      <c r="B103" s="23" t="s">
        <v>9</v>
      </c>
      <c r="C103" s="23" t="s">
        <v>6</v>
      </c>
      <c r="D103" s="23" t="s">
        <v>9</v>
      </c>
    </row>
    <row r="104" spans="1:4" x14ac:dyDescent="0.25">
      <c r="A104" s="5">
        <v>42177</v>
      </c>
      <c r="B104" s="23" t="s">
        <v>6</v>
      </c>
      <c r="C104" s="23" t="s">
        <v>9</v>
      </c>
      <c r="D104" s="23" t="s">
        <v>6</v>
      </c>
    </row>
    <row r="105" spans="1:4" x14ac:dyDescent="0.25">
      <c r="A105" s="5">
        <v>42178</v>
      </c>
      <c r="B105" s="23" t="s">
        <v>6</v>
      </c>
      <c r="C105" s="23" t="s">
        <v>8</v>
      </c>
      <c r="D105" s="23" t="s">
        <v>6</v>
      </c>
    </row>
    <row r="106" spans="1:4" x14ac:dyDescent="0.25">
      <c r="A106" s="5">
        <v>42186</v>
      </c>
      <c r="B106" s="23" t="s">
        <v>19</v>
      </c>
      <c r="C106" s="23" t="s">
        <v>6</v>
      </c>
      <c r="D106" s="23" t="s">
        <v>6</v>
      </c>
    </row>
    <row r="107" spans="1:4" x14ac:dyDescent="0.25">
      <c r="A107" s="5">
        <v>42187</v>
      </c>
      <c r="B107" s="23" t="s">
        <v>6</v>
      </c>
      <c r="C107" s="23" t="s">
        <v>9</v>
      </c>
      <c r="D107" s="23" t="s">
        <v>6</v>
      </c>
    </row>
    <row r="108" spans="1:4" x14ac:dyDescent="0.25">
      <c r="A108" s="5">
        <v>42191</v>
      </c>
      <c r="B108" s="23" t="s">
        <v>6</v>
      </c>
      <c r="C108" s="23" t="s">
        <v>72</v>
      </c>
      <c r="D108" s="23" t="s">
        <v>6</v>
      </c>
    </row>
    <row r="109" spans="1:4" x14ac:dyDescent="0.25">
      <c r="A109" s="5">
        <v>42193</v>
      </c>
      <c r="B109" s="23" t="s">
        <v>6</v>
      </c>
      <c r="C109" s="23" t="s">
        <v>4</v>
      </c>
      <c r="D109" s="23" t="s">
        <v>6</v>
      </c>
    </row>
    <row r="110" spans="1:4" x14ac:dyDescent="0.25">
      <c r="A110" s="5">
        <v>42200</v>
      </c>
      <c r="B110" s="23" t="s">
        <v>71</v>
      </c>
      <c r="C110" s="23" t="s">
        <v>6</v>
      </c>
      <c r="D110" s="23" t="s">
        <v>6</v>
      </c>
    </row>
    <row r="111" spans="1:4" x14ac:dyDescent="0.25">
      <c r="A111" s="5">
        <v>42207</v>
      </c>
      <c r="B111" s="23" t="s">
        <v>6</v>
      </c>
      <c r="C111" s="23" t="s">
        <v>10</v>
      </c>
      <c r="D111" s="23" t="s">
        <v>10</v>
      </c>
    </row>
    <row r="112" spans="1:4" x14ac:dyDescent="0.25">
      <c r="A112" s="5">
        <v>42212</v>
      </c>
      <c r="B112" s="23" t="s">
        <v>3</v>
      </c>
      <c r="C112" s="23" t="s">
        <v>10</v>
      </c>
      <c r="D112" s="23" t="s">
        <v>3</v>
      </c>
    </row>
    <row r="113" spans="1:4" x14ac:dyDescent="0.25">
      <c r="A113" s="5">
        <v>42214</v>
      </c>
      <c r="B113" s="23" t="s">
        <v>3</v>
      </c>
      <c r="C113" s="23" t="s">
        <v>4</v>
      </c>
      <c r="D113" s="23" t="s">
        <v>3</v>
      </c>
    </row>
    <row r="114" spans="1:4" x14ac:dyDescent="0.25">
      <c r="A114" s="5">
        <v>42215</v>
      </c>
      <c r="B114" s="23" t="s">
        <v>3</v>
      </c>
      <c r="C114" s="23" t="s">
        <v>9</v>
      </c>
      <c r="D114" s="23" t="s">
        <v>3</v>
      </c>
    </row>
    <row r="115" spans="1:4" x14ac:dyDescent="0.25">
      <c r="A115" s="5">
        <v>42216</v>
      </c>
      <c r="B115" s="23" t="s">
        <v>10</v>
      </c>
      <c r="C115" s="23" t="s">
        <v>3</v>
      </c>
      <c r="D115" s="23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F38" sqref="F38"/>
    </sheetView>
  </sheetViews>
  <sheetFormatPr baseColWidth="10" defaultColWidth="9.140625" defaultRowHeight="15" x14ac:dyDescent="0.25"/>
  <cols>
    <col min="1" max="1" width="3.7109375" style="34" customWidth="1"/>
    <col min="2" max="13" width="11.7109375" customWidth="1"/>
    <col min="14" max="14" width="12.5703125" customWidth="1"/>
    <col min="15" max="15" width="11.42578125" customWidth="1"/>
  </cols>
  <sheetData>
    <row r="1" spans="1:15" x14ac:dyDescent="0.25">
      <c r="B1" s="99" t="s">
        <v>61</v>
      </c>
      <c r="C1" s="99"/>
      <c r="D1" s="76">
        <f>Q2Q3_2014!E108+Q2Q3_2014!F108+Q4_2014!E73+Q4_2014!F73+Q1_2015!E138+Q1_2015!F138</f>
        <v>302</v>
      </c>
    </row>
    <row r="3" spans="1:15" x14ac:dyDescent="0.25">
      <c r="A3" s="36"/>
      <c r="B3" s="29" t="s">
        <v>60</v>
      </c>
      <c r="C3" s="59" t="s">
        <v>72</v>
      </c>
      <c r="D3" s="60" t="s">
        <v>10</v>
      </c>
      <c r="E3" s="61" t="s">
        <v>3</v>
      </c>
      <c r="F3" s="60" t="s">
        <v>71</v>
      </c>
      <c r="G3" s="61" t="s">
        <v>4</v>
      </c>
      <c r="H3" s="60" t="s">
        <v>5</v>
      </c>
      <c r="I3" s="61" t="s">
        <v>6</v>
      </c>
      <c r="J3" s="60" t="s">
        <v>9</v>
      </c>
      <c r="K3" s="61" t="s">
        <v>16</v>
      </c>
      <c r="L3" s="61" t="s">
        <v>18</v>
      </c>
      <c r="M3" s="61" t="s">
        <v>8</v>
      </c>
      <c r="N3" s="61" t="s">
        <v>64</v>
      </c>
      <c r="O3" s="61" t="s">
        <v>19</v>
      </c>
    </row>
    <row r="4" spans="1:15" x14ac:dyDescent="0.25">
      <c r="A4" s="36" t="s">
        <v>64</v>
      </c>
      <c r="B4" s="47" t="s">
        <v>44</v>
      </c>
      <c r="C4" s="46">
        <f>Q2Q3_2014!N8+Q4_2014!N8+Q1_2015!N8+Q2_2015!N8+Q3_2015!N8</f>
        <v>90</v>
      </c>
      <c r="D4" s="46">
        <f>Q2Q3_2014!O8+Q4_2014!O8+Q1_2015!O8+Q2_2015!O8+Q3_2015!O8</f>
        <v>116</v>
      </c>
      <c r="E4" s="46">
        <f>Q2Q3_2014!P8+Q4_2014!P8+Q1_2015!P8+Q2_2015!P8+Q3_2015!P8</f>
        <v>148</v>
      </c>
      <c r="F4" s="46">
        <f>Q2Q3_2014!Q8+Q4_2014!Q8+Q1_2015!Q8+Q2_2015!Q8+Q3_2015!Q8</f>
        <v>69</v>
      </c>
      <c r="G4" s="46">
        <f>Q2Q3_2014!R8+Q4_2014!R8+Q1_2015!R8+Q2_2015!R8+Q3_2015!R8</f>
        <v>132</v>
      </c>
      <c r="H4" s="46">
        <f>Q2Q3_2014!S8+Q4_2014!S8+Q1_2015!S8+Q2_2015!S8+Q3_2015!S8</f>
        <v>62</v>
      </c>
      <c r="I4" s="46">
        <f>Q2Q3_2014!T8+Q4_2014!T8+Q1_2015!T8+Q2_2015!T8+Q3_2015!T8</f>
        <v>83</v>
      </c>
      <c r="J4" s="46">
        <f>Q2Q3_2014!U8+Q4_2014!U8+Q1_2015!U8+Q2_2015!U8+Q3_2015!U8</f>
        <v>118</v>
      </c>
      <c r="K4" s="46">
        <f>Q2Q3_2014!V8+Q4_2014!V8+Q1_2015!V8+Q2_2015!V8+Q3_2015!V8</f>
        <v>69</v>
      </c>
      <c r="L4" s="46">
        <f>Q2Q3_2014!W8+Q4_2014!W8+Q1_2015!W8+Q2_2015!W8+Q3_2015!W8</f>
        <v>30</v>
      </c>
      <c r="M4" s="46">
        <f>Q2Q3_2014!X8+Q4_2014!X8+Q1_2015!X8+Q2_2015!X8+Q3_2015!X8</f>
        <v>13</v>
      </c>
      <c r="N4" s="46">
        <f>Q2Q3_2014!Y8+Q4_2014!Y8+Q1_2015!Y8+Q2_2015!Y8+Q3_2015!Y8</f>
        <v>9</v>
      </c>
      <c r="O4" s="46">
        <f>Q2Q3_2014!Z8+Q4_2014!Z8+Q1_2015!Z8+Q2_2015!Z8+Q3_2015!Z8</f>
        <v>13</v>
      </c>
    </row>
    <row r="5" spans="1:15" x14ac:dyDescent="0.25">
      <c r="A5" s="36" t="s">
        <v>16</v>
      </c>
      <c r="B5" s="47" t="s">
        <v>46</v>
      </c>
      <c r="C5" s="46">
        <f>Q2Q3_2014!N9+Q4_2014!N9+Q1_2015!N9+Q2_2015!N9+Q3_2015!N9</f>
        <v>35</v>
      </c>
      <c r="D5" s="46">
        <f>Q2Q3_2014!O9+Q4_2014!O9+Q1_2015!O9+Q2_2015!O9+Q3_2015!O9</f>
        <v>63</v>
      </c>
      <c r="E5" s="46">
        <f>Q2Q3_2014!P9+Q4_2014!P9+Q1_2015!P9+Q2_2015!P9+Q3_2015!P9</f>
        <v>117</v>
      </c>
      <c r="F5" s="46">
        <f>Q2Q3_2014!Q9+Q4_2014!Q9+Q1_2015!Q9+Q2_2015!Q9+Q3_2015!Q9</f>
        <v>31</v>
      </c>
      <c r="G5" s="46">
        <f>Q2Q3_2014!R9+Q4_2014!R9+Q1_2015!R9+Q2_2015!R9+Q3_2015!R9</f>
        <v>68</v>
      </c>
      <c r="H5" s="46">
        <f>Q2Q3_2014!S9+Q4_2014!S9+Q1_2015!S9+Q2_2015!S9+Q3_2015!S9</f>
        <v>19</v>
      </c>
      <c r="I5" s="46">
        <f>Q2Q3_2014!T9+Q4_2014!T9+Q1_2015!T9+Q2_2015!T9+Q3_2015!T9</f>
        <v>51</v>
      </c>
      <c r="J5" s="46">
        <f>Q2Q3_2014!U9+Q4_2014!U9+Q1_2015!U9+Q2_2015!U9+Q3_2015!U9</f>
        <v>49</v>
      </c>
      <c r="K5" s="46">
        <f>Q2Q3_2014!V9+Q4_2014!V9+Q1_2015!V9+Q2_2015!V9+Q3_2015!V9</f>
        <v>22</v>
      </c>
      <c r="L5" s="46">
        <f>Q2Q3_2014!W9+Q4_2014!W9+Q1_2015!W9+Q2_2015!W9+Q3_2015!W9</f>
        <v>12</v>
      </c>
      <c r="M5" s="46">
        <f>Q2Q3_2014!X9+Q4_2014!X9+Q1_2015!X9+Q2_2015!X9+Q3_2015!X9</f>
        <v>5</v>
      </c>
      <c r="N5" s="46">
        <f>Q2Q3_2014!Y9+Q4_2014!Y9+Q1_2015!Y9+Q2_2015!Y9+Q3_2015!Y9</f>
        <v>3</v>
      </c>
      <c r="O5" s="46">
        <f>Q2Q3_2014!Z9+Q4_2014!Z9+Q1_2015!Z9+Q2_2015!Z9+Q3_2015!Z9</f>
        <v>6</v>
      </c>
    </row>
    <row r="6" spans="1:15" x14ac:dyDescent="0.25">
      <c r="A6" s="36" t="s">
        <v>37</v>
      </c>
      <c r="B6" s="47" t="s">
        <v>45</v>
      </c>
      <c r="C6" s="46">
        <f>Q2Q3_2014!N10+Q4_2014!N10+Q1_2015!N10+Q2_2015!N10+Q3_2015!N10</f>
        <v>51</v>
      </c>
      <c r="D6" s="46">
        <f>Q2Q3_2014!O10+Q4_2014!O10+Q1_2015!O10+Q2_2015!O10+Q3_2015!O10</f>
        <v>49</v>
      </c>
      <c r="E6" s="46">
        <f>Q2Q3_2014!P10+Q4_2014!P10+Q1_2015!P10+Q2_2015!P10+Q3_2015!P10</f>
        <v>28</v>
      </c>
      <c r="F6" s="46">
        <f>Q2Q3_2014!Q10+Q4_2014!Q10+Q1_2015!Q10+Q2_2015!Q10+Q3_2015!Q10</f>
        <v>38</v>
      </c>
      <c r="G6" s="46">
        <f>Q2Q3_2014!R10+Q4_2014!R10+Q1_2015!R10+Q2_2015!R10+Q3_2015!R10</f>
        <v>62</v>
      </c>
      <c r="H6" s="46">
        <f>Q2Q3_2014!S10+Q4_2014!S10+Q1_2015!S10+Q2_2015!S10+Q3_2015!S10</f>
        <v>42</v>
      </c>
      <c r="I6" s="46">
        <f>Q2Q3_2014!T10+Q4_2014!T10+Q1_2015!T10+Q2_2015!T10+Q3_2015!T10</f>
        <v>30</v>
      </c>
      <c r="J6" s="46">
        <f>Q2Q3_2014!U10+Q4_2014!U10+Q1_2015!U10+Q2_2015!U10+Q3_2015!U10</f>
        <v>65</v>
      </c>
      <c r="K6" s="46">
        <f>Q2Q3_2014!V10+Q4_2014!V10+Q1_2015!V10+Q2_2015!V10+Q3_2015!V10</f>
        <v>47</v>
      </c>
      <c r="L6" s="46">
        <f>Q2Q3_2014!W10+Q4_2014!W10+Q1_2015!W10+Q2_2015!W10+Q3_2015!W10</f>
        <v>18</v>
      </c>
      <c r="M6" s="46">
        <f>Q2Q3_2014!X10+Q4_2014!X10+Q1_2015!X10+Q2_2015!X10+Q3_2015!X10</f>
        <v>8</v>
      </c>
      <c r="N6" s="46">
        <f>Q2Q3_2014!Y10+Q4_2014!Y10+Q1_2015!Y10+Q2_2015!Y10+Q3_2015!Y10</f>
        <v>6</v>
      </c>
      <c r="O6" s="46">
        <f>Q2Q3_2014!Z10+Q4_2014!Z10+Q1_2015!Z10+Q2_2015!Z10+Q3_2015!Z10</f>
        <v>7</v>
      </c>
    </row>
    <row r="7" spans="1:15" x14ac:dyDescent="0.25">
      <c r="A7" s="37" t="s">
        <v>8</v>
      </c>
      <c r="B7" s="47" t="s">
        <v>48</v>
      </c>
      <c r="C7" s="46">
        <f>Q2Q3_2014!N11+Q4_2014!N11+Q1_2015!N11+Q2_2015!N11+Q3_2015!N11</f>
        <v>4</v>
      </c>
      <c r="D7" s="46">
        <f>Q2Q3_2014!O11+Q4_2014!O11+Q1_2015!O11+Q2_2015!O11+Q3_2015!O11</f>
        <v>4</v>
      </c>
      <c r="E7" s="46">
        <f>Q2Q3_2014!P11+Q4_2014!P11+Q1_2015!P11+Q2_2015!P11+Q3_2015!P11</f>
        <v>3</v>
      </c>
      <c r="F7" s="46">
        <f>Q2Q3_2014!Q11+Q4_2014!Q11+Q1_2015!Q11+Q2_2015!Q11+Q3_2015!Q11</f>
        <v>0</v>
      </c>
      <c r="G7" s="46">
        <f>Q2Q3_2014!R11+Q4_2014!R11+Q1_2015!R11+Q2_2015!R11+Q3_2015!R11</f>
        <v>2</v>
      </c>
      <c r="H7" s="46">
        <f>Q2Q3_2014!S11+Q4_2014!S11+Q1_2015!S11+Q2_2015!S11+Q3_2015!S11</f>
        <v>1</v>
      </c>
      <c r="I7" s="46">
        <f>Q2Q3_2014!T11+Q4_2014!T11+Q1_2015!T11+Q2_2015!T11+Q3_2015!T11</f>
        <v>2</v>
      </c>
      <c r="J7" s="46">
        <f>Q2Q3_2014!U11+Q4_2014!U11+Q1_2015!U11+Q2_2015!U11+Q3_2015!U11</f>
        <v>4</v>
      </c>
      <c r="K7" s="46">
        <f>Q2Q3_2014!V11+Q4_2014!V11+Q1_2015!V11+Q2_2015!V11+Q3_2015!V11</f>
        <v>0</v>
      </c>
      <c r="L7" s="46">
        <f>Q2Q3_2014!W11+Q4_2014!W11+Q1_2015!W11+Q2_2015!W11+Q3_2015!W11</f>
        <v>0</v>
      </c>
      <c r="M7" s="46">
        <f>Q2Q3_2014!X11+Q4_2014!X11+Q1_2015!X11+Q2_2015!X11+Q3_2015!X11</f>
        <v>0</v>
      </c>
      <c r="N7" s="46">
        <f>Q2Q3_2014!Y11+Q4_2014!Y11+Q1_2015!Y11+Q2_2015!Y11+Q3_2015!Y11</f>
        <v>0</v>
      </c>
      <c r="O7" s="46">
        <f>Q2Q3_2014!Z11+Q4_2014!Z11+Q1_2015!Z11+Q2_2015!Z11+Q3_2015!Z11</f>
        <v>0</v>
      </c>
    </row>
    <row r="8" spans="1:15" x14ac:dyDescent="0.25">
      <c r="A8" s="36" t="s">
        <v>10</v>
      </c>
      <c r="B8" s="48" t="s">
        <v>53</v>
      </c>
      <c r="C8" s="46">
        <f>Q2Q3_2014!N12+Q4_2014!N12+Q1_2015!N12+Q2_2015!N12+Q3_2015!N12</f>
        <v>37</v>
      </c>
      <c r="D8" s="46">
        <f>Q2Q3_2014!O12+Q4_2014!O12+Q1_2015!O12+Q2_2015!O12+Q3_2015!O12</f>
        <v>65</v>
      </c>
      <c r="E8" s="46">
        <f>Q2Q3_2014!P12+Q4_2014!P12+Q1_2015!P12+Q2_2015!P12+Q3_2015!P12</f>
        <v>118.5</v>
      </c>
      <c r="F8" s="46">
        <f>Q2Q3_2014!Q12+Q4_2014!Q12+Q1_2015!Q12+Q2_2015!Q12+Q3_2015!Q12</f>
        <v>31</v>
      </c>
      <c r="G8" s="46">
        <f>Q2Q3_2014!R12+Q4_2014!R12+Q1_2015!R12+Q2_2015!R12+Q3_2015!R12</f>
        <v>69</v>
      </c>
      <c r="H8" s="46">
        <f>Q2Q3_2014!S12+Q4_2014!S12+Q1_2015!S12+Q2_2015!S12+Q3_2015!S12</f>
        <v>19.5</v>
      </c>
      <c r="I8" s="46">
        <f>Q2Q3_2014!T12+Q4_2014!T12+Q1_2015!T12+Q2_2015!T12+Q3_2015!T12</f>
        <v>52</v>
      </c>
      <c r="J8" s="46">
        <f>Q2Q3_2014!U12+Q4_2014!U12+Q1_2015!U12+Q2_2015!U12+Q3_2015!U12</f>
        <v>51</v>
      </c>
      <c r="K8" s="46">
        <f>Q2Q3_2014!V12+Q4_2014!V12+Q1_2015!V12+Q2_2015!V12+Q3_2015!V12</f>
        <v>22</v>
      </c>
      <c r="L8" s="46">
        <f>Q2Q3_2014!W12+Q4_2014!W12+Q1_2015!W12+Q2_2015!W12+Q3_2015!W12</f>
        <v>12</v>
      </c>
      <c r="M8" s="46">
        <f>Q2Q3_2014!X12+Q4_2014!X12+Q1_2015!X12+Q2_2015!X12+Q3_2015!X12</f>
        <v>5</v>
      </c>
      <c r="N8" s="46">
        <f>Q2Q3_2014!Y12+Q4_2014!Y12+Q1_2015!Y12+Q2_2015!Y12+Q3_2015!Y12</f>
        <v>3</v>
      </c>
      <c r="O8" s="46">
        <f>Q2Q3_2014!Z12+Q4_2014!Z12+Q1_2015!Z12+Q2_2015!Z12+Q3_2015!Z12</f>
        <v>6</v>
      </c>
    </row>
    <row r="9" spans="1:15" x14ac:dyDescent="0.25">
      <c r="A9" s="36" t="s">
        <v>35</v>
      </c>
      <c r="B9" s="43" t="s">
        <v>54</v>
      </c>
      <c r="C9" s="49">
        <f t="shared" ref="C9:L9" si="0">C8/C4</f>
        <v>0.41111111111111109</v>
      </c>
      <c r="D9" s="50">
        <f t="shared" si="0"/>
        <v>0.56034482758620685</v>
      </c>
      <c r="E9" s="51">
        <f t="shared" si="0"/>
        <v>0.80067567567567566</v>
      </c>
      <c r="F9" s="50">
        <f t="shared" si="0"/>
        <v>0.44927536231884058</v>
      </c>
      <c r="G9" s="51">
        <f t="shared" si="0"/>
        <v>0.52272727272727271</v>
      </c>
      <c r="H9" s="50">
        <f t="shared" si="0"/>
        <v>0.31451612903225806</v>
      </c>
      <c r="I9" s="51">
        <f t="shared" si="0"/>
        <v>0.62650602409638556</v>
      </c>
      <c r="J9" s="50">
        <f t="shared" si="0"/>
        <v>0.43220338983050849</v>
      </c>
      <c r="K9" s="51">
        <f t="shared" si="0"/>
        <v>0.3188405797101449</v>
      </c>
      <c r="L9" s="51">
        <f t="shared" si="0"/>
        <v>0.4</v>
      </c>
      <c r="M9" s="51">
        <f t="shared" ref="M9:N9" si="1">M8/M4</f>
        <v>0.38461538461538464</v>
      </c>
      <c r="N9" s="51">
        <f t="shared" si="1"/>
        <v>0.33333333333333331</v>
      </c>
      <c r="O9" s="51">
        <f t="shared" ref="O9" si="2">O8/O4</f>
        <v>0.46153846153846156</v>
      </c>
    </row>
    <row r="10" spans="1:15" x14ac:dyDescent="0.25">
      <c r="A10" s="36" t="s">
        <v>4</v>
      </c>
      <c r="C10" s="86"/>
      <c r="D10" s="86"/>
      <c r="E10" s="86"/>
    </row>
    <row r="11" spans="1:15" x14ac:dyDescent="0.25">
      <c r="A11" s="36" t="s">
        <v>71</v>
      </c>
      <c r="B11" s="10"/>
    </row>
    <row r="12" spans="1:15" ht="15.75" thickBot="1" x14ac:dyDescent="0.3">
      <c r="A12" s="36" t="s">
        <v>9</v>
      </c>
      <c r="B12" s="87"/>
      <c r="C12" s="31" t="s">
        <v>50</v>
      </c>
      <c r="D12" s="31" t="s">
        <v>51</v>
      </c>
      <c r="E12" s="29" t="s">
        <v>49</v>
      </c>
      <c r="F12" s="86"/>
      <c r="G12" s="86"/>
      <c r="H12" s="86"/>
      <c r="I12" s="86"/>
      <c r="J12" s="86"/>
      <c r="K12" s="86"/>
      <c r="L12" s="86"/>
    </row>
    <row r="13" spans="1:15" x14ac:dyDescent="0.25">
      <c r="A13" s="36" t="s">
        <v>3</v>
      </c>
      <c r="B13" s="85"/>
      <c r="C13" s="62" t="s">
        <v>10</v>
      </c>
      <c r="D13" s="63" t="s">
        <v>3</v>
      </c>
      <c r="E13" s="40">
        <f>C20+D20</f>
        <v>41</v>
      </c>
      <c r="G13" s="86"/>
      <c r="I13" s="86"/>
      <c r="K13" s="86"/>
      <c r="L13" s="86"/>
    </row>
    <row r="14" spans="1:15" ht="15.75" thickBot="1" x14ac:dyDescent="0.3">
      <c r="A14" s="37" t="s">
        <v>34</v>
      </c>
      <c r="B14" s="52" t="s">
        <v>56</v>
      </c>
      <c r="C14" s="53">
        <f>SUMPRODUCT((Q2Q3_2014!$C$4:'Q2Q3_2014'!$C$107=C13)*(Q2Q3_2014!$D$4:'Q2Q3_2014'!$D$107=D13)*(Q2Q3_2014!$E$4:'Q2Q3_2014'!$E$107))+SUMPRODUCT((Q2Q3_2014!$C$4:'Q2Q3_2014'!$C$107=D13)*(Q2Q3_2014!$D$4:'Q2Q3_2014'!$D$107=C13)*(Q2Q3_2014!$F$4:'Q2Q3_2014'!$F$107))</f>
        <v>4</v>
      </c>
      <c r="D14" s="54">
        <f>SUMPRODUCT((Q2Q3_2014!$C$4:'Q2Q3_2014'!$C$107=D13)*(Q2Q3_2014!$D$4:'Q2Q3_2014'!$D$107=C13)*(Q2Q3_2014!$E$4:'Q2Q3_2014'!$E$107))+SUMPRODUCT((Q2Q3_2014!$C$4:'Q2Q3_2014'!$C$107=C13)*(Q2Q3_2014!$D$4:'Q2Q3_2014'!$D$107=D13)*(Q2Q3_2014!$F$4:'Q2Q3_2014'!$F$107))</f>
        <v>9</v>
      </c>
    </row>
    <row r="15" spans="1:15" ht="15.75" thickBot="1" x14ac:dyDescent="0.3">
      <c r="A15" s="36" t="s">
        <v>6</v>
      </c>
      <c r="B15" s="45" t="s">
        <v>57</v>
      </c>
      <c r="C15" s="53">
        <f>SUMPRODUCT((Q4_2014!$C$4:'Q4_2014'!$C$107=C13)*(Q4_2014!$D$4:'Q4_2014'!$D$107=D13)*(Q4_2014!$E$4:'Q4_2014'!$E$107))+SUMPRODUCT((Q4_2014!$C$4:'Q4_2014'!$C$107=D13)*(Q4_2014!$D$4:'Q4_2014'!$D$107=C13)*(Q4_2014!$F$4:'Q4_2014'!$F$107))</f>
        <v>3</v>
      </c>
      <c r="D15" s="54">
        <f>SUMPRODUCT((Q4_2014!$C$4:'Q4_2014'!$C$107=D13)*(Q4_2014!$D$4:'Q4_2014'!$D$107=C13)*(Q4_2014!$E$4:'Q4_2014'!$E$107))+SUMPRODUCT((Q4_2014!$C$4:'Q4_2014'!$C$107=C13)*(Q4_2014!$D$4:'Q4_2014'!$D$107=D13)*(Q4_2014!$F$4:'Q4_2014'!$F$107))</f>
        <v>7</v>
      </c>
      <c r="E15" s="86"/>
      <c r="G15" s="86"/>
      <c r="I15" s="86"/>
      <c r="K15" s="86"/>
      <c r="L15" s="86"/>
    </row>
    <row r="16" spans="1:15" ht="15.75" thickBot="1" x14ac:dyDescent="0.3">
      <c r="A16" s="36" t="s">
        <v>17</v>
      </c>
      <c r="B16" s="23" t="s">
        <v>58</v>
      </c>
      <c r="C16" s="53">
        <f>SUMPRODUCT((Q1_2015!$C$4:'Q1_2015'!$C$165=C13)*(Q1_2015!$D$4:'Q1_2015'!$D$165=D13)*(Q1_2015!$E$4:'Q1_2015'!$E$165))+SUMPRODUCT((Q1_2015!$C$4:'Q1_2015'!$C$165=D13)*(Q1_2015!$D$4:'Q1_2015'!$D$165=C13)*(Q1_2015!$F$4:'Q1_2015'!$F$165))</f>
        <v>1.5</v>
      </c>
      <c r="D16" s="54">
        <f>SUMPRODUCT((Q1_2015!$C$4:'Q1_2015'!$C$165=D13)*(Q1_2015!$D$4:'Q1_2015'!$D$165=C13)*(Q1_2015!$E$4:'Q1_2015'!$E$165))+SUMPRODUCT((Q1_2015!$C$4:'Q1_2015'!$C$165=C13)*(Q1_2015!$D$4:'Q1_2015'!$D$165=D13)*(Q1_2015!$F$4:'Q1_2015'!$F$165))</f>
        <v>3.5</v>
      </c>
    </row>
    <row r="17" spans="1:15" ht="15.75" thickBot="1" x14ac:dyDescent="0.3">
      <c r="A17" s="36" t="s">
        <v>18</v>
      </c>
      <c r="B17" s="23" t="s">
        <v>69</v>
      </c>
      <c r="C17" s="53">
        <f>SUMPRODUCT((Q2_2015!$C$4:'Q2_2015'!$C$184=C$13)*(Q2_2015!$D$4:'Q2_2015'!$D$184=D$13)*(Q2_2015!$E$4:'Q2_2015'!$E$184))+SUMPRODUCT((Q2_2015!$C$4:'Q2_2015'!$C$184=D$13)*(Q2_2015!$D$4:'Q2_2015'!$D$184=C$13)*(Q2_2015!$F$4:'Q2_2015'!$F$184))</f>
        <v>4.5</v>
      </c>
      <c r="D17" s="54">
        <f>SUMPRODUCT((Q2_2015!$C$4:'Q2_2015'!$C$184=D$13)*(Q2_2015!$D$4:'Q2_2015'!$D$184=C$13)*(Q2_2015!$E$4:'Q2_2015'!$E$184))+SUMPRODUCT((Q2_2015!$C$4:'Q2_2015'!$C$184=C$13)*(Q2_2015!$D$4:'Q2_2015'!$D$184=D$13)*(Q2_2015!$F$4:'Q2_2015'!$F$184))</f>
        <v>5.5</v>
      </c>
    </row>
    <row r="18" spans="1:15" ht="15.75" thickBot="1" x14ac:dyDescent="0.3">
      <c r="A18" s="36"/>
      <c r="B18" s="23" t="s">
        <v>77</v>
      </c>
      <c r="C18" s="53">
        <f>SUMPRODUCT((Q3_2015!$C$4:'Q3_2015'!$C$187=C$13)*(Q3_2015!$D$4:'Q3_2015'!$D$187=D$13)*(Q3_2015!$E$4:'Q3_2015'!$E$187))+SUMPRODUCT((Q3_2015!$C$4:'Q3_2015'!$C$187=D$13)*(Q3_2015!$D$4:'Q3_2015'!$D$187=C$13)*(Q3_2015!$F$4:'Q3_2015'!$F$187))</f>
        <v>1</v>
      </c>
      <c r="D18" s="54">
        <f>SUMPRODUCT((Q3_2015!$C$4:'Q3_2015'!$C$187=D$13)*(Q3_2015!$D$4:'Q3_2015'!$D$187=C$13)*(Q3_2015!$E$4:'Q3_2015'!$E$187))+SUMPRODUCT((Q3_2015!$C$4:'Q3_2015'!$C$187=C$13)*(Q3_2015!$D$4:'Q3_2015'!$D$187=D$13)*(Q3_2015!$F$4:'Q3_2015'!$F$187))</f>
        <v>2</v>
      </c>
    </row>
    <row r="19" spans="1:15" ht="15" customHeight="1" thickBot="1" x14ac:dyDescent="0.3">
      <c r="A19" s="36" t="s">
        <v>5</v>
      </c>
      <c r="B19" s="23"/>
      <c r="C19" s="86"/>
      <c r="D19" s="86"/>
      <c r="E19" s="86"/>
    </row>
    <row r="20" spans="1:15" ht="15.75" thickBot="1" x14ac:dyDescent="0.3">
      <c r="A20" s="36" t="s">
        <v>72</v>
      </c>
      <c r="B20" s="56" t="s">
        <v>59</v>
      </c>
      <c r="C20" s="57">
        <f>SUM(C14:C19)</f>
        <v>14</v>
      </c>
      <c r="D20" s="58">
        <f>SUM(D14:D19)</f>
        <v>27</v>
      </c>
      <c r="E20" s="86"/>
      <c r="G20" s="86"/>
      <c r="I20" s="86"/>
      <c r="K20" s="86"/>
      <c r="L20" s="86"/>
    </row>
    <row r="21" spans="1:15" x14ac:dyDescent="0.25">
      <c r="A21" s="37" t="s">
        <v>19</v>
      </c>
      <c r="B21" s="86"/>
      <c r="C21" s="86"/>
      <c r="D21" s="86"/>
    </row>
    <row r="22" spans="1:15" x14ac:dyDescent="0.25">
      <c r="A22" s="36" t="s">
        <v>36</v>
      </c>
      <c r="C22" s="86"/>
      <c r="D22" s="86"/>
    </row>
    <row r="23" spans="1:15" x14ac:dyDescent="0.25">
      <c r="A23" s="38"/>
    </row>
    <row r="24" spans="1:15" x14ac:dyDescent="0.25">
      <c r="A24" s="36"/>
    </row>
    <row r="25" spans="1:15" x14ac:dyDescent="0.25">
      <c r="A25" s="36"/>
      <c r="O25" s="52"/>
    </row>
    <row r="26" spans="1:15" x14ac:dyDescent="0.25">
      <c r="A26" s="36"/>
      <c r="O26" s="52"/>
    </row>
    <row r="27" spans="1:15" x14ac:dyDescent="0.25">
      <c r="A27" s="37"/>
      <c r="O27" s="83"/>
    </row>
    <row r="28" spans="1:15" x14ac:dyDescent="0.25">
      <c r="A28" s="37"/>
      <c r="O28" s="52"/>
    </row>
    <row r="29" spans="1:15" x14ac:dyDescent="0.25">
      <c r="A29" s="37"/>
      <c r="O29" s="52"/>
    </row>
    <row r="30" spans="1:15" x14ac:dyDescent="0.25">
      <c r="A30" s="37"/>
      <c r="O30" s="52"/>
    </row>
    <row r="31" spans="1:15" x14ac:dyDescent="0.25">
      <c r="A31" s="39"/>
      <c r="O31" s="52"/>
    </row>
    <row r="32" spans="1:15" x14ac:dyDescent="0.25">
      <c r="A32" s="39"/>
      <c r="O32" s="52"/>
    </row>
    <row r="33" spans="1:15" x14ac:dyDescent="0.25">
      <c r="A33" s="39"/>
      <c r="O33" s="52"/>
    </row>
    <row r="34" spans="1:15" x14ac:dyDescent="0.25">
      <c r="A34" s="39"/>
      <c r="O34" s="83"/>
    </row>
    <row r="35" spans="1:15" x14ac:dyDescent="0.25">
      <c r="A35" s="39"/>
      <c r="O35" s="52"/>
    </row>
    <row r="36" spans="1:15" x14ac:dyDescent="0.25">
      <c r="A36" s="39"/>
      <c r="O36" s="52"/>
    </row>
    <row r="37" spans="1:15" x14ac:dyDescent="0.25">
      <c r="A37" s="39"/>
      <c r="O37" s="52"/>
    </row>
    <row r="38" spans="1:15" x14ac:dyDescent="0.25">
      <c r="A38" s="39"/>
      <c r="O38" s="52"/>
    </row>
    <row r="39" spans="1:15" x14ac:dyDescent="0.25">
      <c r="A39" s="39"/>
      <c r="O39" s="52"/>
    </row>
    <row r="40" spans="1:15" x14ac:dyDescent="0.25">
      <c r="A40" s="39"/>
      <c r="O40" s="83"/>
    </row>
    <row r="41" spans="1:15" x14ac:dyDescent="0.25">
      <c r="A41" s="39"/>
      <c r="O41" s="52"/>
    </row>
    <row r="42" spans="1:15" x14ac:dyDescent="0.25">
      <c r="A42" s="39"/>
      <c r="O42" s="84"/>
    </row>
    <row r="43" spans="1:15" x14ac:dyDescent="0.25">
      <c r="A43" s="39"/>
      <c r="O43" s="84"/>
    </row>
    <row r="44" spans="1:15" x14ac:dyDescent="0.25">
      <c r="A44" s="39"/>
      <c r="O44" s="84"/>
    </row>
    <row r="45" spans="1:15" x14ac:dyDescent="0.25">
      <c r="A45" s="39"/>
      <c r="O45" s="84"/>
    </row>
    <row r="46" spans="1:15" x14ac:dyDescent="0.25">
      <c r="A46" s="39"/>
    </row>
    <row r="47" spans="1:15" x14ac:dyDescent="0.25">
      <c r="A47" s="39"/>
    </row>
    <row r="48" spans="1:15" x14ac:dyDescent="0.25">
      <c r="A48" s="39"/>
    </row>
    <row r="49" spans="1:1" x14ac:dyDescent="0.25">
      <c r="A49" s="39"/>
    </row>
    <row r="50" spans="1:1" x14ac:dyDescent="0.25">
      <c r="A50" s="39"/>
    </row>
    <row r="51" spans="1:1" x14ac:dyDescent="0.25">
      <c r="A51" s="39"/>
    </row>
    <row r="52" spans="1:1" x14ac:dyDescent="0.25">
      <c r="A52" s="39"/>
    </row>
    <row r="53" spans="1:1" x14ac:dyDescent="0.25">
      <c r="A53" s="39"/>
    </row>
    <row r="54" spans="1:1" x14ac:dyDescent="0.25">
      <c r="A54" s="39"/>
    </row>
    <row r="55" spans="1:1" x14ac:dyDescent="0.25">
      <c r="A55" s="39"/>
    </row>
    <row r="56" spans="1:1" x14ac:dyDescent="0.25">
      <c r="A56" s="39"/>
    </row>
    <row r="57" spans="1:1" x14ac:dyDescent="0.25">
      <c r="A57" s="39"/>
    </row>
    <row r="58" spans="1:1" x14ac:dyDescent="0.25">
      <c r="A58" s="39"/>
    </row>
    <row r="59" spans="1:1" x14ac:dyDescent="0.25">
      <c r="A59" s="39"/>
    </row>
    <row r="60" spans="1:1" x14ac:dyDescent="0.25">
      <c r="A60" s="39"/>
    </row>
    <row r="61" spans="1:1" x14ac:dyDescent="0.25">
      <c r="A61" s="39"/>
    </row>
    <row r="62" spans="1:1" x14ac:dyDescent="0.25">
      <c r="A62" s="39"/>
    </row>
    <row r="63" spans="1:1" x14ac:dyDescent="0.25">
      <c r="A63" s="39"/>
    </row>
    <row r="64" spans="1:1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</sheetData>
  <sortState ref="A3:A23">
    <sortCondition ref="A3"/>
  </sortState>
  <mergeCells count="1">
    <mergeCell ref="B1:C1"/>
  </mergeCells>
  <dataValidations count="1">
    <dataValidation type="list" allowBlank="1" showInputMessage="1" showErrorMessage="1" sqref="C3:O3 C13:D13">
      <formula1>$A$4:$A$30000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topLeftCell="A97" workbookViewId="0">
      <selection activeCell="G97" sqref="G97"/>
    </sheetView>
  </sheetViews>
  <sheetFormatPr baseColWidth="10" defaultColWidth="9.140625" defaultRowHeight="15" x14ac:dyDescent="0.25"/>
  <cols>
    <col min="1" max="1" width="3.140625" style="34" customWidth="1"/>
    <col min="2" max="2" width="7.5703125" style="4" customWidth="1"/>
    <col min="3" max="3" width="12" style="4" customWidth="1"/>
    <col min="4" max="4" width="12.85546875" style="4" customWidth="1"/>
    <col min="5" max="6" width="9.140625" style="4"/>
    <col min="12" max="24" width="10.7109375" customWidth="1"/>
    <col min="25" max="25" width="11.85546875" customWidth="1"/>
    <col min="26" max="26" width="10.7109375" customWidth="1"/>
  </cols>
  <sheetData>
    <row r="1" spans="1:26" ht="18.75" x14ac:dyDescent="0.3">
      <c r="B1" s="7" t="s">
        <v>39</v>
      </c>
    </row>
    <row r="3" spans="1:26" x14ac:dyDescent="0.25">
      <c r="A3" s="35" t="s">
        <v>55</v>
      </c>
      <c r="B3" s="1" t="s">
        <v>0</v>
      </c>
      <c r="C3" s="1" t="s">
        <v>1</v>
      </c>
      <c r="D3" s="1" t="s">
        <v>2</v>
      </c>
      <c r="E3" s="1" t="s">
        <v>1</v>
      </c>
      <c r="F3" s="1" t="s">
        <v>2</v>
      </c>
      <c r="I3" s="1"/>
      <c r="M3" s="29" t="s">
        <v>50</v>
      </c>
      <c r="N3" s="29" t="s">
        <v>51</v>
      </c>
      <c r="O3" s="29" t="s">
        <v>49</v>
      </c>
    </row>
    <row r="4" spans="1:26" x14ac:dyDescent="0.25">
      <c r="A4" s="36" t="s">
        <v>64</v>
      </c>
      <c r="B4" s="2">
        <v>41731</v>
      </c>
      <c r="C4" s="3" t="s">
        <v>3</v>
      </c>
      <c r="D4" s="3" t="s">
        <v>4</v>
      </c>
      <c r="E4" s="3">
        <v>1</v>
      </c>
      <c r="F4" s="3">
        <v>0</v>
      </c>
      <c r="J4" s="4"/>
      <c r="M4" s="61" t="s">
        <v>3</v>
      </c>
      <c r="N4" s="61" t="s">
        <v>4</v>
      </c>
      <c r="O4" s="30">
        <f>SUMPRODUCT(($C$4:$C$107=$M$4)*($D$4:$D$107=$N$4))+SUMPRODUCT(($C$4:$C$107=$N$4)*($D$4:$D$107=$M$4))</f>
        <v>25</v>
      </c>
    </row>
    <row r="5" spans="1:26" x14ac:dyDescent="0.25">
      <c r="A5" s="36" t="s">
        <v>16</v>
      </c>
      <c r="B5" s="2">
        <v>41732</v>
      </c>
      <c r="C5" s="3" t="s">
        <v>4</v>
      </c>
      <c r="D5" s="3" t="s">
        <v>3</v>
      </c>
      <c r="E5" s="3">
        <v>0</v>
      </c>
      <c r="F5" s="3">
        <v>1</v>
      </c>
      <c r="J5" s="4"/>
      <c r="M5" s="55">
        <f>SUMPRODUCT((C$4:C$107=$M$4)*(D$4:D$107=$N$4)*(E$4:E$107))+SUMPRODUCT((C$4:C$107=$N$4)*(D$4:D$107=$M$4)*(F$4:F$107))</f>
        <v>21</v>
      </c>
      <c r="N5" s="55">
        <f>O4-M5</f>
        <v>4</v>
      </c>
    </row>
    <row r="6" spans="1:26" x14ac:dyDescent="0.25">
      <c r="A6" s="36" t="s">
        <v>37</v>
      </c>
      <c r="B6" s="2">
        <v>41733</v>
      </c>
      <c r="C6" s="3" t="s">
        <v>3</v>
      </c>
      <c r="D6" s="3" t="s">
        <v>4</v>
      </c>
      <c r="E6" s="3">
        <v>1</v>
      </c>
      <c r="F6" s="3">
        <v>0</v>
      </c>
    </row>
    <row r="7" spans="1:26" x14ac:dyDescent="0.25">
      <c r="A7" s="37" t="s">
        <v>8</v>
      </c>
      <c r="B7" s="2">
        <v>41751</v>
      </c>
      <c r="C7" s="3" t="s">
        <v>3</v>
      </c>
      <c r="D7" s="3" t="s">
        <v>4</v>
      </c>
      <c r="E7" s="3">
        <v>1</v>
      </c>
      <c r="F7" s="3">
        <v>0</v>
      </c>
      <c r="J7" s="4"/>
      <c r="M7" s="29" t="s">
        <v>47</v>
      </c>
      <c r="N7" s="29" t="str">
        <f>stat!C3</f>
        <v>stephaneR</v>
      </c>
      <c r="O7" s="29" t="str">
        <f>stat!D3</f>
        <v>dominique</v>
      </c>
      <c r="P7" s="29" t="str">
        <f>stat!E3</f>
        <v>henrique</v>
      </c>
      <c r="Q7" s="29" t="str">
        <f>stat!F3</f>
        <v>franckDC</v>
      </c>
      <c r="R7" s="29" t="str">
        <f>stat!G3</f>
        <v>fabien</v>
      </c>
      <c r="S7" s="29" t="str">
        <f>stat!H3</f>
        <v>remy</v>
      </c>
      <c r="T7" s="29" t="str">
        <f>stat!I3</f>
        <v>laurent</v>
      </c>
      <c r="U7" s="29" t="str">
        <f>stat!J3</f>
        <v>franckV</v>
      </c>
      <c r="V7" s="29" t="str">
        <f>stat!K3</f>
        <v>amokrane</v>
      </c>
      <c r="W7" s="29" t="str">
        <f>stat!L3</f>
        <v>patrick</v>
      </c>
      <c r="X7" s="29" t="str">
        <f>stat!M3</f>
        <v>damien</v>
      </c>
      <c r="Y7" s="29" t="str">
        <f>stat!N3</f>
        <v>alexandre</v>
      </c>
      <c r="Z7" s="29" t="str">
        <f>stat!O3</f>
        <v>stephaneB</v>
      </c>
    </row>
    <row r="8" spans="1:26" x14ac:dyDescent="0.25">
      <c r="A8" s="36" t="s">
        <v>10</v>
      </c>
      <c r="B8" s="2">
        <v>41753</v>
      </c>
      <c r="C8" s="3" t="s">
        <v>4</v>
      </c>
      <c r="D8" s="3" t="s">
        <v>3</v>
      </c>
      <c r="E8" s="3">
        <v>0</v>
      </c>
      <c r="F8" s="3">
        <v>1</v>
      </c>
      <c r="J8" s="4"/>
      <c r="M8" s="29" t="s">
        <v>44</v>
      </c>
      <c r="N8" s="30">
        <f>COUNTIF($C:$D,N7)</f>
        <v>7</v>
      </c>
      <c r="O8" s="30">
        <f>COUNTIF($C:$D,O7)</f>
        <v>32</v>
      </c>
      <c r="P8" s="30">
        <f t="shared" ref="P8:V8" si="0">COUNTIF($C:$D,P7)</f>
        <v>58</v>
      </c>
      <c r="Q8" s="30">
        <f t="shared" si="0"/>
        <v>10</v>
      </c>
      <c r="R8" s="30">
        <f t="shared" si="0"/>
        <v>43</v>
      </c>
      <c r="S8" s="30">
        <f t="shared" si="0"/>
        <v>26</v>
      </c>
      <c r="T8" s="30">
        <f t="shared" si="0"/>
        <v>13</v>
      </c>
      <c r="U8" s="30">
        <f t="shared" si="0"/>
        <v>2</v>
      </c>
      <c r="V8" s="30">
        <f t="shared" si="0"/>
        <v>6</v>
      </c>
      <c r="W8" s="30">
        <f t="shared" ref="W8:X8" si="1">COUNTIF($C:$D,W7)</f>
        <v>2</v>
      </c>
      <c r="X8" s="30">
        <f t="shared" si="1"/>
        <v>3</v>
      </c>
      <c r="Y8" s="30">
        <f t="shared" ref="Y8:Z8" si="2">COUNTIF($C:$D,Y7)</f>
        <v>0</v>
      </c>
      <c r="Z8" s="30">
        <f t="shared" si="2"/>
        <v>1</v>
      </c>
    </row>
    <row r="9" spans="1:26" x14ac:dyDescent="0.25">
      <c r="A9" s="36" t="s">
        <v>35</v>
      </c>
      <c r="B9" s="64">
        <v>41754</v>
      </c>
      <c r="C9" s="65" t="s">
        <v>3</v>
      </c>
      <c r="D9" s="65" t="s">
        <v>4</v>
      </c>
      <c r="E9" s="65">
        <v>1</v>
      </c>
      <c r="F9" s="65">
        <v>0</v>
      </c>
      <c r="M9" s="29" t="s">
        <v>46</v>
      </c>
      <c r="N9" s="30">
        <f>SUMIFS($E:$E,$C:$C,N$7,$E:$E,1)+SUMIFS($F:$F,$D:$D,N$7,$F:$F,1)</f>
        <v>2</v>
      </c>
      <c r="O9" s="30">
        <f>SUMIFS($E:$E,$C:$C,O$7,$E:$E,1)+SUMIFS($F:$F,$D:$D,O$7,$F:$F,1)</f>
        <v>15</v>
      </c>
      <c r="P9" s="30">
        <f t="shared" ref="P9:Z9" si="3">SUMIFS($E:$E,$C:$C,P$7,$E:$E,1)+SUMIFS($F:$F,$D:$D,P$7,$F:$F,1)</f>
        <v>48</v>
      </c>
      <c r="Q9" s="30">
        <f t="shared" si="3"/>
        <v>2</v>
      </c>
      <c r="R9" s="30">
        <f t="shared" si="3"/>
        <v>18</v>
      </c>
      <c r="S9" s="30">
        <f t="shared" si="3"/>
        <v>6</v>
      </c>
      <c r="T9" s="30">
        <f t="shared" si="3"/>
        <v>9</v>
      </c>
      <c r="U9" s="30">
        <f t="shared" si="3"/>
        <v>1</v>
      </c>
      <c r="V9" s="30">
        <f t="shared" si="3"/>
        <v>0</v>
      </c>
      <c r="W9" s="30">
        <f t="shared" si="3"/>
        <v>1</v>
      </c>
      <c r="X9" s="30">
        <f t="shared" si="3"/>
        <v>0</v>
      </c>
      <c r="Y9" s="30">
        <f t="shared" si="3"/>
        <v>0</v>
      </c>
      <c r="Z9" s="30">
        <f t="shared" si="3"/>
        <v>0</v>
      </c>
    </row>
    <row r="10" spans="1:26" x14ac:dyDescent="0.25">
      <c r="A10" s="36" t="s">
        <v>4</v>
      </c>
      <c r="B10" s="64">
        <v>41757</v>
      </c>
      <c r="C10" s="65" t="s">
        <v>4</v>
      </c>
      <c r="D10" s="65" t="s">
        <v>3</v>
      </c>
      <c r="E10" s="65">
        <v>0</v>
      </c>
      <c r="F10" s="65">
        <v>1</v>
      </c>
      <c r="J10" s="4"/>
      <c r="M10" s="29" t="s">
        <v>45</v>
      </c>
      <c r="N10" s="30">
        <f>N8-N11-N9</f>
        <v>5</v>
      </c>
      <c r="O10" s="30">
        <f>O8-O11-O9</f>
        <v>17</v>
      </c>
      <c r="P10" s="30">
        <f t="shared" ref="P10:V10" si="4">P8-P11-P9</f>
        <v>10</v>
      </c>
      <c r="Q10" s="30">
        <f t="shared" si="4"/>
        <v>8</v>
      </c>
      <c r="R10" s="30">
        <f t="shared" si="4"/>
        <v>25</v>
      </c>
      <c r="S10" s="30">
        <f t="shared" si="4"/>
        <v>20</v>
      </c>
      <c r="T10" s="30">
        <f t="shared" si="4"/>
        <v>4</v>
      </c>
      <c r="U10" s="30">
        <f t="shared" si="4"/>
        <v>1</v>
      </c>
      <c r="V10" s="30">
        <f t="shared" si="4"/>
        <v>6</v>
      </c>
      <c r="W10" s="30">
        <f t="shared" ref="W10:X10" si="5">W8-W11-W9</f>
        <v>1</v>
      </c>
      <c r="X10" s="30">
        <f t="shared" si="5"/>
        <v>3</v>
      </c>
      <c r="Y10" s="30">
        <f t="shared" ref="Y10:Z10" si="6">Y8-Y11-Y9</f>
        <v>0</v>
      </c>
      <c r="Z10" s="30">
        <f t="shared" si="6"/>
        <v>1</v>
      </c>
    </row>
    <row r="11" spans="1:26" x14ac:dyDescent="0.25">
      <c r="A11" s="36" t="s">
        <v>71</v>
      </c>
      <c r="B11" s="64">
        <v>41758</v>
      </c>
      <c r="C11" s="65" t="s">
        <v>3</v>
      </c>
      <c r="D11" s="65" t="s">
        <v>5</v>
      </c>
      <c r="E11" s="65">
        <v>1</v>
      </c>
      <c r="F11" s="65">
        <v>0</v>
      </c>
      <c r="J11" s="4"/>
      <c r="M11" s="29" t="s">
        <v>48</v>
      </c>
      <c r="N11" s="30">
        <f>SUMIFS($E:$E,$C:$C,N$7,$E:$E,0.5)/0.5+SUMIFS($F:$F,$D:$D,N$7,$F:$F,0.5)/0.5</f>
        <v>0</v>
      </c>
      <c r="O11" s="30">
        <f>SUMIFS($E:$E,$C:$C,O$7,$E:$E,0.5)/0.5+SUMIFS($F:$F,$D:$D,O$7,$F:$F,0.5)/0.5</f>
        <v>0</v>
      </c>
      <c r="P11" s="30">
        <f t="shared" ref="P11:Z11" si="7">SUMIFS($E:$E,$C:$C,P$7,$E:$E,0.5)/0.5+SUMIFS($F:$F,$D:$D,P$7,$F:$F,0.5)/0.5</f>
        <v>0</v>
      </c>
      <c r="Q11" s="30">
        <f t="shared" si="7"/>
        <v>0</v>
      </c>
      <c r="R11" s="30">
        <f t="shared" si="7"/>
        <v>0</v>
      </c>
      <c r="S11" s="30">
        <f t="shared" si="7"/>
        <v>0</v>
      </c>
      <c r="T11" s="30">
        <f t="shared" si="7"/>
        <v>0</v>
      </c>
      <c r="U11" s="30">
        <f t="shared" si="7"/>
        <v>0</v>
      </c>
      <c r="V11" s="30">
        <f t="shared" si="7"/>
        <v>0</v>
      </c>
      <c r="W11" s="30">
        <f t="shared" si="7"/>
        <v>0</v>
      </c>
      <c r="X11" s="30">
        <f t="shared" si="7"/>
        <v>0</v>
      </c>
      <c r="Y11" s="30">
        <f t="shared" si="7"/>
        <v>0</v>
      </c>
      <c r="Z11" s="30">
        <f t="shared" si="7"/>
        <v>0</v>
      </c>
    </row>
    <row r="12" spans="1:26" x14ac:dyDescent="0.25">
      <c r="A12" s="36" t="s">
        <v>9</v>
      </c>
      <c r="B12" s="64">
        <v>41759</v>
      </c>
      <c r="C12" s="65" t="s">
        <v>4</v>
      </c>
      <c r="D12" s="65" t="s">
        <v>10</v>
      </c>
      <c r="E12" s="65">
        <v>1</v>
      </c>
      <c r="F12" s="65">
        <v>0</v>
      </c>
      <c r="J12" s="4"/>
      <c r="M12" s="32" t="s">
        <v>53</v>
      </c>
      <c r="N12" s="33">
        <f>N9*1+N11*0.5</f>
        <v>2</v>
      </c>
      <c r="O12" s="33">
        <f>O9*1+O11*0.5</f>
        <v>15</v>
      </c>
      <c r="P12" s="33">
        <f t="shared" ref="P12:V12" si="8">P9*1+P11*0.5</f>
        <v>48</v>
      </c>
      <c r="Q12" s="33">
        <f t="shared" si="8"/>
        <v>2</v>
      </c>
      <c r="R12" s="33">
        <f t="shared" si="8"/>
        <v>18</v>
      </c>
      <c r="S12" s="33">
        <f t="shared" si="8"/>
        <v>6</v>
      </c>
      <c r="T12" s="33">
        <f t="shared" si="8"/>
        <v>9</v>
      </c>
      <c r="U12" s="33">
        <f t="shared" si="8"/>
        <v>1</v>
      </c>
      <c r="V12" s="33">
        <f t="shared" si="8"/>
        <v>0</v>
      </c>
      <c r="W12" s="33">
        <f t="shared" ref="W12:X12" si="9">W9*1+W11*0.5</f>
        <v>1</v>
      </c>
      <c r="X12" s="33">
        <f t="shared" si="9"/>
        <v>0</v>
      </c>
      <c r="Y12" s="33">
        <f t="shared" ref="Y12:Z12" si="10">Y9*1+Y11*0.5</f>
        <v>0</v>
      </c>
      <c r="Z12" s="33">
        <f t="shared" si="10"/>
        <v>0</v>
      </c>
    </row>
    <row r="13" spans="1:26" x14ac:dyDescent="0.25">
      <c r="A13" s="36" t="s">
        <v>3</v>
      </c>
      <c r="B13" s="64">
        <v>41764</v>
      </c>
      <c r="C13" s="65" t="s">
        <v>72</v>
      </c>
      <c r="D13" s="65" t="s">
        <v>10</v>
      </c>
      <c r="E13" s="65">
        <v>0</v>
      </c>
      <c r="F13" s="65">
        <v>1</v>
      </c>
      <c r="J13" s="4"/>
      <c r="M13" s="43" t="s">
        <v>54</v>
      </c>
      <c r="N13" s="44">
        <f>N12/N8</f>
        <v>0.2857142857142857</v>
      </c>
      <c r="O13" s="44">
        <f>O12/O8</f>
        <v>0.46875</v>
      </c>
      <c r="P13" s="44">
        <f t="shared" ref="P13:V13" si="11">P12/P8</f>
        <v>0.82758620689655171</v>
      </c>
      <c r="Q13" s="44">
        <f t="shared" si="11"/>
        <v>0.2</v>
      </c>
      <c r="R13" s="44">
        <f t="shared" si="11"/>
        <v>0.41860465116279072</v>
      </c>
      <c r="S13" s="44">
        <f t="shared" si="11"/>
        <v>0.23076923076923078</v>
      </c>
      <c r="T13" s="44">
        <f t="shared" si="11"/>
        <v>0.69230769230769229</v>
      </c>
      <c r="U13" s="44">
        <f t="shared" si="11"/>
        <v>0.5</v>
      </c>
      <c r="V13" s="44">
        <f t="shared" si="11"/>
        <v>0</v>
      </c>
      <c r="W13" s="44">
        <f t="shared" ref="W13:X13" si="12">W12/W8</f>
        <v>0.5</v>
      </c>
      <c r="X13" s="44">
        <f t="shared" si="12"/>
        <v>0</v>
      </c>
      <c r="Y13" s="44" t="e">
        <f t="shared" ref="Y13:Z13" si="13">Y12/Y8</f>
        <v>#DIV/0!</v>
      </c>
      <c r="Z13" s="44">
        <f t="shared" si="13"/>
        <v>0</v>
      </c>
    </row>
    <row r="14" spans="1:26" x14ac:dyDescent="0.25">
      <c r="A14" s="37" t="s">
        <v>34</v>
      </c>
      <c r="B14" s="64">
        <v>41764</v>
      </c>
      <c r="C14" s="65" t="s">
        <v>4</v>
      </c>
      <c r="D14" s="65" t="s">
        <v>3</v>
      </c>
      <c r="E14" s="65">
        <v>0</v>
      </c>
      <c r="F14" s="65">
        <v>1</v>
      </c>
    </row>
    <row r="15" spans="1:26" x14ac:dyDescent="0.25">
      <c r="A15" s="36" t="s">
        <v>6</v>
      </c>
      <c r="B15" s="64">
        <v>41765</v>
      </c>
      <c r="C15" s="65" t="s">
        <v>4</v>
      </c>
      <c r="D15" s="65" t="s">
        <v>5</v>
      </c>
      <c r="E15" s="65">
        <v>1</v>
      </c>
      <c r="F15" s="65">
        <v>0</v>
      </c>
    </row>
    <row r="16" spans="1:26" x14ac:dyDescent="0.25">
      <c r="A16" s="36" t="s">
        <v>17</v>
      </c>
      <c r="B16" s="64">
        <v>41778</v>
      </c>
      <c r="C16" s="65" t="s">
        <v>10</v>
      </c>
      <c r="D16" s="65" t="s">
        <v>3</v>
      </c>
      <c r="E16" s="65">
        <v>0</v>
      </c>
      <c r="F16" s="65">
        <v>1</v>
      </c>
    </row>
    <row r="17" spans="1:9" x14ac:dyDescent="0.25">
      <c r="A17" s="36" t="s">
        <v>18</v>
      </c>
      <c r="B17" s="64">
        <v>41779</v>
      </c>
      <c r="C17" s="65" t="s">
        <v>3</v>
      </c>
      <c r="D17" s="65" t="s">
        <v>10</v>
      </c>
      <c r="E17" s="65">
        <v>1</v>
      </c>
      <c r="F17" s="65">
        <v>0</v>
      </c>
    </row>
    <row r="18" spans="1:9" x14ac:dyDescent="0.25">
      <c r="A18" s="36" t="s">
        <v>5</v>
      </c>
      <c r="B18" s="64">
        <v>41779</v>
      </c>
      <c r="C18" s="65" t="s">
        <v>4</v>
      </c>
      <c r="D18" s="65" t="s">
        <v>5</v>
      </c>
      <c r="E18" s="65">
        <v>0</v>
      </c>
      <c r="F18" s="65">
        <v>1</v>
      </c>
    </row>
    <row r="19" spans="1:9" x14ac:dyDescent="0.25">
      <c r="A19" s="36" t="s">
        <v>72</v>
      </c>
      <c r="B19" s="64">
        <v>41780</v>
      </c>
      <c r="C19" s="65" t="s">
        <v>3</v>
      </c>
      <c r="D19" s="65" t="s">
        <v>4</v>
      </c>
      <c r="E19" s="65">
        <v>1</v>
      </c>
      <c r="F19" s="65">
        <v>0</v>
      </c>
    </row>
    <row r="20" spans="1:9" x14ac:dyDescent="0.25">
      <c r="A20" s="37" t="s">
        <v>19</v>
      </c>
      <c r="B20" s="64">
        <v>41801</v>
      </c>
      <c r="C20" s="65" t="s">
        <v>5</v>
      </c>
      <c r="D20" s="65" t="s">
        <v>4</v>
      </c>
      <c r="E20" s="65">
        <v>0</v>
      </c>
      <c r="F20" s="65">
        <v>1</v>
      </c>
      <c r="I20" t="s">
        <v>23</v>
      </c>
    </row>
    <row r="21" spans="1:9" x14ac:dyDescent="0.25">
      <c r="A21" s="36" t="s">
        <v>36</v>
      </c>
      <c r="B21" s="64">
        <v>41802</v>
      </c>
      <c r="C21" s="65" t="s">
        <v>4</v>
      </c>
      <c r="D21" s="65" t="s">
        <v>3</v>
      </c>
      <c r="E21" s="65">
        <v>1</v>
      </c>
      <c r="F21" s="65">
        <v>0</v>
      </c>
    </row>
    <row r="22" spans="1:9" x14ac:dyDescent="0.25">
      <c r="B22" s="64">
        <v>41805</v>
      </c>
      <c r="C22" s="65" t="s">
        <v>3</v>
      </c>
      <c r="D22" s="65" t="s">
        <v>4</v>
      </c>
      <c r="E22" s="65">
        <v>0</v>
      </c>
      <c r="F22" s="65">
        <v>1</v>
      </c>
    </row>
    <row r="23" spans="1:9" x14ac:dyDescent="0.25">
      <c r="B23" s="64">
        <v>41806</v>
      </c>
      <c r="C23" s="65" t="s">
        <v>5</v>
      </c>
      <c r="D23" s="65" t="s">
        <v>3</v>
      </c>
      <c r="E23" s="65">
        <v>1</v>
      </c>
      <c r="F23" s="65">
        <v>0</v>
      </c>
    </row>
    <row r="24" spans="1:9" x14ac:dyDescent="0.25">
      <c r="B24" s="64">
        <v>41809</v>
      </c>
      <c r="C24" s="65" t="s">
        <v>4</v>
      </c>
      <c r="D24" s="65" t="s">
        <v>3</v>
      </c>
      <c r="E24" s="65">
        <v>0</v>
      </c>
      <c r="F24" s="65">
        <v>1</v>
      </c>
    </row>
    <row r="25" spans="1:9" x14ac:dyDescent="0.25">
      <c r="B25" s="64">
        <v>41815</v>
      </c>
      <c r="C25" s="65" t="s">
        <v>3</v>
      </c>
      <c r="D25" s="65" t="s">
        <v>5</v>
      </c>
      <c r="E25" s="65">
        <v>1</v>
      </c>
      <c r="F25" s="65">
        <v>0</v>
      </c>
    </row>
    <row r="26" spans="1:9" x14ac:dyDescent="0.25">
      <c r="B26" s="64">
        <v>41816</v>
      </c>
      <c r="C26" s="65" t="s">
        <v>10</v>
      </c>
      <c r="D26" s="65" t="s">
        <v>7</v>
      </c>
      <c r="E26" s="65">
        <v>1</v>
      </c>
      <c r="F26" s="65">
        <v>0</v>
      </c>
    </row>
    <row r="27" spans="1:9" x14ac:dyDescent="0.25">
      <c r="B27" s="64">
        <v>41817</v>
      </c>
      <c r="C27" s="65" t="s">
        <v>5</v>
      </c>
      <c r="D27" s="65" t="s">
        <v>3</v>
      </c>
      <c r="E27" s="65">
        <v>0</v>
      </c>
      <c r="F27" s="65">
        <v>1</v>
      </c>
    </row>
    <row r="28" spans="1:9" x14ac:dyDescent="0.25">
      <c r="B28" s="64">
        <v>41822</v>
      </c>
      <c r="C28" s="65" t="s">
        <v>3</v>
      </c>
      <c r="D28" s="65" t="s">
        <v>4</v>
      </c>
      <c r="E28" s="65">
        <v>1</v>
      </c>
      <c r="F28" s="65">
        <v>0</v>
      </c>
    </row>
    <row r="29" spans="1:9" x14ac:dyDescent="0.25">
      <c r="B29" s="64">
        <v>41823</v>
      </c>
      <c r="C29" s="65" t="s">
        <v>4</v>
      </c>
      <c r="D29" s="65" t="s">
        <v>5</v>
      </c>
      <c r="E29" s="65">
        <v>1</v>
      </c>
      <c r="F29" s="65">
        <v>0</v>
      </c>
    </row>
    <row r="30" spans="1:9" x14ac:dyDescent="0.25">
      <c r="B30" s="64">
        <v>41823</v>
      </c>
      <c r="C30" s="65" t="s">
        <v>5</v>
      </c>
      <c r="D30" s="65" t="s">
        <v>4</v>
      </c>
      <c r="E30" s="65">
        <v>0</v>
      </c>
      <c r="F30" s="65">
        <v>1</v>
      </c>
    </row>
    <row r="31" spans="1:9" x14ac:dyDescent="0.25">
      <c r="B31" s="64">
        <v>41827</v>
      </c>
      <c r="C31" s="65" t="s">
        <v>4</v>
      </c>
      <c r="D31" s="65" t="s">
        <v>3</v>
      </c>
      <c r="E31" s="65">
        <v>0</v>
      </c>
      <c r="F31" s="65">
        <v>1</v>
      </c>
    </row>
    <row r="32" spans="1:9" x14ac:dyDescent="0.25">
      <c r="B32" s="64">
        <v>41827</v>
      </c>
      <c r="C32" s="65" t="s">
        <v>10</v>
      </c>
      <c r="D32" s="65" t="s">
        <v>5</v>
      </c>
      <c r="E32" s="65">
        <v>1</v>
      </c>
      <c r="F32" s="65">
        <v>0</v>
      </c>
    </row>
    <row r="33" spans="2:12" x14ac:dyDescent="0.25">
      <c r="B33" s="64">
        <v>41828</v>
      </c>
      <c r="C33" s="65" t="s">
        <v>3</v>
      </c>
      <c r="D33" s="65" t="s">
        <v>10</v>
      </c>
      <c r="E33" s="65">
        <v>0</v>
      </c>
      <c r="F33" s="65">
        <v>1</v>
      </c>
    </row>
    <row r="34" spans="2:12" x14ac:dyDescent="0.25">
      <c r="B34" s="64">
        <v>41829</v>
      </c>
      <c r="C34" s="65" t="s">
        <v>3</v>
      </c>
      <c r="D34" s="65" t="s">
        <v>5</v>
      </c>
      <c r="E34" s="65">
        <v>0</v>
      </c>
      <c r="F34" s="65">
        <v>1</v>
      </c>
    </row>
    <row r="35" spans="2:12" x14ac:dyDescent="0.25">
      <c r="B35" s="64">
        <v>41829</v>
      </c>
      <c r="C35" s="65" t="s">
        <v>10</v>
      </c>
      <c r="D35" s="65" t="s">
        <v>4</v>
      </c>
      <c r="E35" s="65">
        <v>0</v>
      </c>
      <c r="F35" s="65">
        <v>1</v>
      </c>
    </row>
    <row r="36" spans="2:12" x14ac:dyDescent="0.25">
      <c r="B36" s="64">
        <v>41830</v>
      </c>
      <c r="C36" s="65" t="s">
        <v>10</v>
      </c>
      <c r="D36" s="65" t="s">
        <v>3</v>
      </c>
      <c r="E36" s="65">
        <v>0</v>
      </c>
      <c r="F36" s="65">
        <v>1</v>
      </c>
    </row>
    <row r="37" spans="2:12" x14ac:dyDescent="0.25">
      <c r="B37" s="64">
        <v>41831</v>
      </c>
      <c r="C37" s="65" t="s">
        <v>6</v>
      </c>
      <c r="D37" s="65" t="s">
        <v>5</v>
      </c>
      <c r="E37" s="65">
        <v>1</v>
      </c>
      <c r="F37" s="65">
        <v>0</v>
      </c>
    </row>
    <row r="38" spans="2:12" x14ac:dyDescent="0.25">
      <c r="B38" s="64">
        <v>41835</v>
      </c>
      <c r="C38" s="65" t="s">
        <v>6</v>
      </c>
      <c r="D38" s="65" t="s">
        <v>10</v>
      </c>
      <c r="E38" s="65">
        <v>1</v>
      </c>
      <c r="F38" s="65">
        <v>0</v>
      </c>
    </row>
    <row r="39" spans="2:12" x14ac:dyDescent="0.25">
      <c r="B39" s="64">
        <v>41835</v>
      </c>
      <c r="C39" s="65" t="s">
        <v>3</v>
      </c>
      <c r="D39" s="65" t="s">
        <v>4</v>
      </c>
      <c r="E39" s="65">
        <v>0</v>
      </c>
      <c r="F39" s="65">
        <v>1</v>
      </c>
    </row>
    <row r="40" spans="2:12" x14ac:dyDescent="0.25">
      <c r="B40" s="64">
        <v>41837</v>
      </c>
      <c r="C40" s="65" t="s">
        <v>8</v>
      </c>
      <c r="D40" s="65" t="s">
        <v>3</v>
      </c>
      <c r="E40" s="65">
        <v>0</v>
      </c>
      <c r="F40" s="65">
        <v>1</v>
      </c>
    </row>
    <row r="41" spans="2:12" x14ac:dyDescent="0.25">
      <c r="B41" s="64">
        <v>41841</v>
      </c>
      <c r="C41" s="65" t="s">
        <v>4</v>
      </c>
      <c r="D41" s="65" t="s">
        <v>3</v>
      </c>
      <c r="E41" s="65">
        <v>0</v>
      </c>
      <c r="F41" s="65">
        <v>1</v>
      </c>
    </row>
    <row r="42" spans="2:12" x14ac:dyDescent="0.25">
      <c r="B42" s="64">
        <v>41841</v>
      </c>
      <c r="C42" s="65" t="s">
        <v>10</v>
      </c>
      <c r="D42" s="65" t="s">
        <v>3</v>
      </c>
      <c r="E42" s="65">
        <v>1</v>
      </c>
      <c r="F42" s="65">
        <v>0</v>
      </c>
    </row>
    <row r="43" spans="2:12" x14ac:dyDescent="0.25">
      <c r="B43" s="64">
        <v>41842</v>
      </c>
      <c r="C43" s="65" t="s">
        <v>10</v>
      </c>
      <c r="D43" s="65" t="s">
        <v>4</v>
      </c>
      <c r="E43" s="65">
        <v>0</v>
      </c>
      <c r="F43" s="65">
        <v>1</v>
      </c>
      <c r="L43" s="5"/>
    </row>
    <row r="44" spans="2:12" x14ac:dyDescent="0.25">
      <c r="B44" s="64">
        <v>41842</v>
      </c>
      <c r="C44" s="65" t="s">
        <v>10</v>
      </c>
      <c r="D44" s="65" t="s">
        <v>71</v>
      </c>
      <c r="E44" s="65">
        <v>1</v>
      </c>
      <c r="F44" s="65">
        <v>0</v>
      </c>
    </row>
    <row r="45" spans="2:12" x14ac:dyDescent="0.25">
      <c r="B45" s="64">
        <v>41842</v>
      </c>
      <c r="C45" s="65" t="s">
        <v>3</v>
      </c>
      <c r="D45" s="65" t="s">
        <v>6</v>
      </c>
      <c r="E45" s="65">
        <v>1</v>
      </c>
      <c r="F45" s="65">
        <v>0</v>
      </c>
    </row>
    <row r="46" spans="2:12" x14ac:dyDescent="0.25">
      <c r="B46" s="64">
        <v>41844</v>
      </c>
      <c r="C46" s="65" t="s">
        <v>3</v>
      </c>
      <c r="D46" s="65" t="s">
        <v>10</v>
      </c>
      <c r="E46" s="65">
        <v>1</v>
      </c>
      <c r="F46" s="65">
        <v>0</v>
      </c>
    </row>
    <row r="47" spans="2:12" x14ac:dyDescent="0.25">
      <c r="B47" s="64">
        <v>41844</v>
      </c>
      <c r="C47" s="65" t="s">
        <v>5</v>
      </c>
      <c r="D47" s="65" t="s">
        <v>10</v>
      </c>
      <c r="E47" s="65">
        <v>0</v>
      </c>
      <c r="F47" s="65">
        <v>1</v>
      </c>
    </row>
    <row r="48" spans="2:12" x14ac:dyDescent="0.25">
      <c r="B48" s="64">
        <v>41844</v>
      </c>
      <c r="C48" s="65" t="s">
        <v>3</v>
      </c>
      <c r="D48" s="65" t="s">
        <v>4</v>
      </c>
      <c r="E48" s="65">
        <v>1</v>
      </c>
      <c r="F48" s="65">
        <v>0</v>
      </c>
    </row>
    <row r="49" spans="2:6" x14ac:dyDescent="0.25">
      <c r="B49" s="64">
        <v>41845</v>
      </c>
      <c r="C49" s="65" t="s">
        <v>4</v>
      </c>
      <c r="D49" s="65" t="s">
        <v>3</v>
      </c>
      <c r="E49" s="65">
        <v>0</v>
      </c>
      <c r="F49" s="65">
        <v>1</v>
      </c>
    </row>
    <row r="50" spans="2:6" x14ac:dyDescent="0.25">
      <c r="B50" s="64">
        <v>41848</v>
      </c>
      <c r="C50" s="65" t="s">
        <v>3</v>
      </c>
      <c r="D50" s="65" t="s">
        <v>10</v>
      </c>
      <c r="E50" s="65">
        <v>1</v>
      </c>
      <c r="F50" s="65">
        <v>0</v>
      </c>
    </row>
    <row r="51" spans="2:6" x14ac:dyDescent="0.25">
      <c r="B51" s="64">
        <v>41849</v>
      </c>
      <c r="C51" s="65" t="s">
        <v>4</v>
      </c>
      <c r="D51" s="65" t="s">
        <v>3</v>
      </c>
      <c r="E51" s="65">
        <v>0</v>
      </c>
      <c r="F51" s="65">
        <v>1</v>
      </c>
    </row>
    <row r="52" spans="2:6" x14ac:dyDescent="0.25">
      <c r="B52" s="64">
        <v>41850</v>
      </c>
      <c r="C52" s="65" t="s">
        <v>10</v>
      </c>
      <c r="D52" s="65" t="s">
        <v>4</v>
      </c>
      <c r="E52" s="65">
        <v>0</v>
      </c>
      <c r="F52" s="65">
        <v>1</v>
      </c>
    </row>
    <row r="53" spans="2:6" x14ac:dyDescent="0.25">
      <c r="B53" s="64">
        <v>41850</v>
      </c>
      <c r="C53" s="65" t="s">
        <v>4</v>
      </c>
      <c r="D53" s="65" t="s">
        <v>10</v>
      </c>
      <c r="E53" s="65">
        <v>0</v>
      </c>
      <c r="F53" s="65">
        <v>1</v>
      </c>
    </row>
    <row r="54" spans="2:6" x14ac:dyDescent="0.25">
      <c r="B54" s="64">
        <v>41851</v>
      </c>
      <c r="C54" s="65" t="s">
        <v>4</v>
      </c>
      <c r="D54" s="65" t="s">
        <v>6</v>
      </c>
      <c r="E54" s="65">
        <v>0</v>
      </c>
      <c r="F54" s="65">
        <v>1</v>
      </c>
    </row>
    <row r="55" spans="2:6" x14ac:dyDescent="0.25">
      <c r="B55" s="64">
        <v>41851</v>
      </c>
      <c r="C55" s="65" t="s">
        <v>3</v>
      </c>
      <c r="D55" s="65" t="s">
        <v>5</v>
      </c>
      <c r="E55" s="65">
        <v>1</v>
      </c>
      <c r="F55" s="65">
        <v>0</v>
      </c>
    </row>
    <row r="56" spans="2:6" x14ac:dyDescent="0.25">
      <c r="B56" s="64">
        <v>41851</v>
      </c>
      <c r="C56" s="65" t="s">
        <v>4</v>
      </c>
      <c r="D56" s="65" t="s">
        <v>5</v>
      </c>
      <c r="E56" s="65">
        <v>1</v>
      </c>
      <c r="F56" s="65">
        <v>0</v>
      </c>
    </row>
    <row r="57" spans="2:6" x14ac:dyDescent="0.25">
      <c r="B57" s="64">
        <v>41851</v>
      </c>
      <c r="C57" s="65" t="s">
        <v>3</v>
      </c>
      <c r="D57" s="65" t="s">
        <v>10</v>
      </c>
      <c r="E57" s="65">
        <v>0</v>
      </c>
      <c r="F57" s="65">
        <v>1</v>
      </c>
    </row>
    <row r="58" spans="2:6" x14ac:dyDescent="0.25">
      <c r="B58" s="64">
        <v>41852</v>
      </c>
      <c r="C58" s="65" t="s">
        <v>10</v>
      </c>
      <c r="D58" s="65" t="s">
        <v>3</v>
      </c>
      <c r="E58" s="65">
        <v>0</v>
      </c>
      <c r="F58" s="65">
        <v>1</v>
      </c>
    </row>
    <row r="59" spans="2:6" x14ac:dyDescent="0.25">
      <c r="B59" s="64">
        <v>41855</v>
      </c>
      <c r="C59" s="65" t="s">
        <v>3</v>
      </c>
      <c r="D59" s="65" t="s">
        <v>4</v>
      </c>
      <c r="E59" s="65">
        <v>1</v>
      </c>
      <c r="F59" s="65">
        <v>0</v>
      </c>
    </row>
    <row r="60" spans="2:6" x14ac:dyDescent="0.25">
      <c r="B60" s="64">
        <v>41855</v>
      </c>
      <c r="C60" s="65" t="s">
        <v>8</v>
      </c>
      <c r="D60" s="65" t="s">
        <v>6</v>
      </c>
      <c r="E60" s="65">
        <v>0</v>
      </c>
      <c r="F60" s="65">
        <v>1</v>
      </c>
    </row>
    <row r="61" spans="2:6" x14ac:dyDescent="0.25">
      <c r="B61" s="64">
        <v>41855</v>
      </c>
      <c r="C61" s="65" t="s">
        <v>3</v>
      </c>
      <c r="D61" s="65" t="s">
        <v>71</v>
      </c>
      <c r="E61" s="65">
        <v>1</v>
      </c>
      <c r="F61" s="65">
        <v>0</v>
      </c>
    </row>
    <row r="62" spans="2:6" x14ac:dyDescent="0.25">
      <c r="B62" s="64">
        <v>41855</v>
      </c>
      <c r="C62" s="65" t="s">
        <v>6</v>
      </c>
      <c r="D62" s="65" t="s">
        <v>5</v>
      </c>
      <c r="E62" s="65">
        <v>1</v>
      </c>
      <c r="F62" s="65">
        <v>0</v>
      </c>
    </row>
    <row r="63" spans="2:6" x14ac:dyDescent="0.25">
      <c r="B63" s="64">
        <v>41856</v>
      </c>
      <c r="C63" s="65" t="s">
        <v>4</v>
      </c>
      <c r="D63" s="65" t="s">
        <v>3</v>
      </c>
      <c r="E63" s="65">
        <v>0</v>
      </c>
      <c r="F63" s="65">
        <v>1</v>
      </c>
    </row>
    <row r="64" spans="2:6" x14ac:dyDescent="0.25">
      <c r="B64" s="64">
        <v>41856</v>
      </c>
      <c r="C64" s="65" t="s">
        <v>3</v>
      </c>
      <c r="D64" s="65" t="s">
        <v>5</v>
      </c>
      <c r="E64" s="65">
        <v>1</v>
      </c>
      <c r="F64" s="65">
        <v>0</v>
      </c>
    </row>
    <row r="65" spans="2:6" x14ac:dyDescent="0.25">
      <c r="B65" s="64">
        <v>41857</v>
      </c>
      <c r="C65" s="65" t="s">
        <v>9</v>
      </c>
      <c r="D65" s="65" t="s">
        <v>3</v>
      </c>
      <c r="E65" s="65">
        <v>0</v>
      </c>
      <c r="F65" s="65">
        <v>1</v>
      </c>
    </row>
    <row r="66" spans="2:6" x14ac:dyDescent="0.25">
      <c r="B66" s="64">
        <v>41857</v>
      </c>
      <c r="C66" s="65" t="s">
        <v>6</v>
      </c>
      <c r="D66" s="65" t="s">
        <v>3</v>
      </c>
      <c r="E66" s="65">
        <v>0</v>
      </c>
      <c r="F66" s="65">
        <v>1</v>
      </c>
    </row>
    <row r="67" spans="2:6" x14ac:dyDescent="0.25">
      <c r="B67" s="64">
        <v>41857</v>
      </c>
      <c r="C67" s="65" t="s">
        <v>5</v>
      </c>
      <c r="D67" s="65" t="s">
        <v>4</v>
      </c>
      <c r="E67" s="65">
        <v>0</v>
      </c>
      <c r="F67" s="65">
        <v>1</v>
      </c>
    </row>
    <row r="68" spans="2:6" x14ac:dyDescent="0.25">
      <c r="B68" s="64">
        <v>41857</v>
      </c>
      <c r="C68" s="65" t="s">
        <v>71</v>
      </c>
      <c r="D68" s="65" t="s">
        <v>5</v>
      </c>
      <c r="E68" s="65">
        <v>1</v>
      </c>
      <c r="F68" s="65">
        <v>0</v>
      </c>
    </row>
    <row r="69" spans="2:6" x14ac:dyDescent="0.25">
      <c r="B69" s="64">
        <v>41858</v>
      </c>
      <c r="C69" s="65" t="s">
        <v>71</v>
      </c>
      <c r="D69" s="65" t="s">
        <v>3</v>
      </c>
      <c r="E69" s="65">
        <v>0</v>
      </c>
      <c r="F69" s="65">
        <v>1</v>
      </c>
    </row>
    <row r="70" spans="2:6" x14ac:dyDescent="0.25">
      <c r="B70" s="64">
        <v>41858</v>
      </c>
      <c r="C70" s="65" t="s">
        <v>5</v>
      </c>
      <c r="D70" s="65" t="s">
        <v>9</v>
      </c>
      <c r="E70" s="65">
        <v>0</v>
      </c>
      <c r="F70" s="65">
        <v>1</v>
      </c>
    </row>
    <row r="71" spans="2:6" x14ac:dyDescent="0.25">
      <c r="B71" s="64">
        <v>41863</v>
      </c>
      <c r="C71" s="65" t="s">
        <v>3</v>
      </c>
      <c r="D71" s="65" t="s">
        <v>4</v>
      </c>
      <c r="E71" s="65">
        <v>1</v>
      </c>
      <c r="F71" s="65">
        <v>0</v>
      </c>
    </row>
    <row r="72" spans="2:6" x14ac:dyDescent="0.25">
      <c r="B72" s="64">
        <v>41865</v>
      </c>
      <c r="C72" s="65" t="s">
        <v>4</v>
      </c>
      <c r="D72" s="65" t="s">
        <v>3</v>
      </c>
      <c r="E72" s="65">
        <v>0</v>
      </c>
      <c r="F72" s="65">
        <v>1</v>
      </c>
    </row>
    <row r="73" spans="2:6" x14ac:dyDescent="0.25">
      <c r="B73" s="64">
        <v>41876</v>
      </c>
      <c r="C73" s="65" t="s">
        <v>4</v>
      </c>
      <c r="D73" s="65" t="s">
        <v>10</v>
      </c>
      <c r="E73" s="65">
        <v>0</v>
      </c>
      <c r="F73" s="65">
        <v>1</v>
      </c>
    </row>
    <row r="74" spans="2:6" x14ac:dyDescent="0.25">
      <c r="B74" s="64">
        <v>41876</v>
      </c>
      <c r="C74" s="65" t="s">
        <v>4</v>
      </c>
      <c r="D74" s="65" t="s">
        <v>10</v>
      </c>
      <c r="E74" s="65">
        <v>1</v>
      </c>
      <c r="F74" s="65">
        <v>0</v>
      </c>
    </row>
    <row r="75" spans="2:6" x14ac:dyDescent="0.25">
      <c r="B75" s="64">
        <v>41883</v>
      </c>
      <c r="C75" s="65" t="s">
        <v>6</v>
      </c>
      <c r="D75" s="65" t="s">
        <v>3</v>
      </c>
      <c r="E75" s="65">
        <v>0</v>
      </c>
      <c r="F75" s="65">
        <v>1</v>
      </c>
    </row>
    <row r="76" spans="2:6" x14ac:dyDescent="0.25">
      <c r="B76" s="64">
        <v>41883</v>
      </c>
      <c r="C76" s="65" t="s">
        <v>8</v>
      </c>
      <c r="D76" s="65" t="s">
        <v>5</v>
      </c>
      <c r="E76" s="65">
        <v>0</v>
      </c>
      <c r="F76" s="65">
        <v>1</v>
      </c>
    </row>
    <row r="77" spans="2:6" x14ac:dyDescent="0.25">
      <c r="B77" s="64">
        <v>41884</v>
      </c>
      <c r="C77" s="65" t="s">
        <v>3</v>
      </c>
      <c r="D77" s="65" t="s">
        <v>10</v>
      </c>
      <c r="E77" s="65">
        <v>1</v>
      </c>
      <c r="F77" s="65">
        <v>0</v>
      </c>
    </row>
    <row r="78" spans="2:6" x14ac:dyDescent="0.25">
      <c r="B78" s="64">
        <v>41884</v>
      </c>
      <c r="C78" s="65" t="s">
        <v>16</v>
      </c>
      <c r="D78" s="65" t="s">
        <v>4</v>
      </c>
      <c r="E78" s="65">
        <v>0</v>
      </c>
      <c r="F78" s="65">
        <v>1</v>
      </c>
    </row>
    <row r="79" spans="2:6" x14ac:dyDescent="0.25">
      <c r="B79" s="64">
        <v>41885</v>
      </c>
      <c r="C79" s="65" t="s">
        <v>4</v>
      </c>
      <c r="D79" s="65" t="s">
        <v>3</v>
      </c>
      <c r="E79" s="65">
        <v>1</v>
      </c>
      <c r="F79" s="65">
        <v>0</v>
      </c>
    </row>
    <row r="80" spans="2:6" x14ac:dyDescent="0.25">
      <c r="B80" s="64">
        <v>41886</v>
      </c>
      <c r="C80" s="65" t="s">
        <v>6</v>
      </c>
      <c r="D80" s="65" t="s">
        <v>5</v>
      </c>
      <c r="E80" s="65">
        <v>1</v>
      </c>
      <c r="F80" s="65">
        <v>0</v>
      </c>
    </row>
    <row r="81" spans="2:9" x14ac:dyDescent="0.25">
      <c r="B81" s="64">
        <v>41886</v>
      </c>
      <c r="C81" s="65" t="s">
        <v>3</v>
      </c>
      <c r="D81" s="65" t="s">
        <v>16</v>
      </c>
      <c r="E81" s="65">
        <v>1</v>
      </c>
      <c r="F81" s="65">
        <v>0</v>
      </c>
    </row>
    <row r="82" spans="2:9" x14ac:dyDescent="0.25">
      <c r="B82" s="64">
        <v>41886</v>
      </c>
      <c r="C82" s="65" t="s">
        <v>4</v>
      </c>
      <c r="D82" s="65" t="s">
        <v>15</v>
      </c>
      <c r="E82" s="65">
        <v>1</v>
      </c>
      <c r="F82" s="65">
        <v>0</v>
      </c>
    </row>
    <row r="83" spans="2:9" x14ac:dyDescent="0.25">
      <c r="B83" s="64">
        <v>41890</v>
      </c>
      <c r="C83" s="65" t="s">
        <v>71</v>
      </c>
      <c r="D83" s="65" t="s">
        <v>3</v>
      </c>
      <c r="E83" s="65">
        <v>0</v>
      </c>
      <c r="F83" s="65">
        <v>1</v>
      </c>
    </row>
    <row r="84" spans="2:9" x14ac:dyDescent="0.25">
      <c r="B84" s="64">
        <v>41891</v>
      </c>
      <c r="C84" s="65" t="s">
        <v>72</v>
      </c>
      <c r="D84" s="65" t="s">
        <v>5</v>
      </c>
      <c r="E84" s="65">
        <v>0</v>
      </c>
      <c r="F84" s="65">
        <v>1</v>
      </c>
    </row>
    <row r="85" spans="2:9" x14ac:dyDescent="0.25">
      <c r="B85" s="64">
        <v>41891</v>
      </c>
      <c r="C85" s="65" t="s">
        <v>10</v>
      </c>
      <c r="D85" s="65" t="s">
        <v>71</v>
      </c>
      <c r="E85" s="65">
        <v>1</v>
      </c>
      <c r="F85" s="65">
        <v>0</v>
      </c>
    </row>
    <row r="86" spans="2:9" x14ac:dyDescent="0.25">
      <c r="B86" s="64">
        <v>41892</v>
      </c>
      <c r="C86" s="65" t="s">
        <v>10</v>
      </c>
      <c r="D86" s="65" t="s">
        <v>6</v>
      </c>
      <c r="E86" s="65">
        <v>0</v>
      </c>
      <c r="F86" s="65">
        <v>1</v>
      </c>
    </row>
    <row r="87" spans="2:9" x14ac:dyDescent="0.25">
      <c r="B87" s="64">
        <v>41893</v>
      </c>
      <c r="C87" s="65" t="s">
        <v>16</v>
      </c>
      <c r="D87" s="65" t="s">
        <v>71</v>
      </c>
      <c r="E87" s="65">
        <v>0</v>
      </c>
      <c r="F87" s="65">
        <v>1</v>
      </c>
    </row>
    <row r="88" spans="2:9" x14ac:dyDescent="0.25">
      <c r="B88" s="64">
        <v>41893</v>
      </c>
      <c r="C88" s="65" t="s">
        <v>10</v>
      </c>
      <c r="D88" s="65" t="s">
        <v>3</v>
      </c>
      <c r="E88" s="65">
        <v>0</v>
      </c>
      <c r="F88" s="65">
        <v>1</v>
      </c>
    </row>
    <row r="89" spans="2:9" x14ac:dyDescent="0.25">
      <c r="B89" s="64">
        <v>41897</v>
      </c>
      <c r="C89" s="65" t="s">
        <v>10</v>
      </c>
      <c r="D89" s="65" t="s">
        <v>3</v>
      </c>
      <c r="E89" s="65">
        <v>0</v>
      </c>
      <c r="F89" s="65">
        <v>1</v>
      </c>
      <c r="I89" t="s">
        <v>22</v>
      </c>
    </row>
    <row r="90" spans="2:9" x14ac:dyDescent="0.25">
      <c r="B90" s="64">
        <v>41898</v>
      </c>
      <c r="C90" s="65" t="s">
        <v>6</v>
      </c>
      <c r="D90" s="65" t="s">
        <v>71</v>
      </c>
      <c r="E90" s="65">
        <v>1</v>
      </c>
      <c r="F90" s="65">
        <v>0</v>
      </c>
    </row>
    <row r="91" spans="2:9" x14ac:dyDescent="0.25">
      <c r="B91" s="64">
        <v>41898</v>
      </c>
      <c r="C91" s="65" t="s">
        <v>10</v>
      </c>
      <c r="D91" s="65" t="s">
        <v>5</v>
      </c>
      <c r="E91" s="65">
        <v>1</v>
      </c>
      <c r="F91" s="65">
        <v>0</v>
      </c>
    </row>
    <row r="92" spans="2:9" x14ac:dyDescent="0.25">
      <c r="B92" s="64">
        <v>41898</v>
      </c>
      <c r="C92" s="65" t="s">
        <v>5</v>
      </c>
      <c r="D92" s="65" t="s">
        <v>10</v>
      </c>
      <c r="E92" s="65">
        <v>1</v>
      </c>
      <c r="F92" s="65">
        <v>0</v>
      </c>
    </row>
    <row r="93" spans="2:9" x14ac:dyDescent="0.25">
      <c r="B93" s="64">
        <v>41898</v>
      </c>
      <c r="C93" s="65" t="s">
        <v>72</v>
      </c>
      <c r="D93" s="65" t="s">
        <v>3</v>
      </c>
      <c r="E93" s="65">
        <v>0</v>
      </c>
      <c r="F93" s="65">
        <v>1</v>
      </c>
    </row>
    <row r="94" spans="2:9" x14ac:dyDescent="0.25">
      <c r="B94" s="64">
        <v>41898</v>
      </c>
      <c r="C94" s="65" t="s">
        <v>71</v>
      </c>
      <c r="D94" s="65" t="s">
        <v>17</v>
      </c>
      <c r="E94" s="65">
        <v>0</v>
      </c>
      <c r="F94" s="65">
        <v>1</v>
      </c>
    </row>
    <row r="95" spans="2:9" x14ac:dyDescent="0.25">
      <c r="B95" s="64">
        <v>41899</v>
      </c>
      <c r="C95" s="65" t="s">
        <v>19</v>
      </c>
      <c r="D95" s="65" t="s">
        <v>18</v>
      </c>
      <c r="E95" s="65">
        <v>0</v>
      </c>
      <c r="F95" s="65">
        <v>1</v>
      </c>
    </row>
    <row r="96" spans="2:9" x14ac:dyDescent="0.25">
      <c r="B96" s="64">
        <v>41899</v>
      </c>
      <c r="C96" s="65" t="s">
        <v>10</v>
      </c>
      <c r="D96" s="65" t="s">
        <v>16</v>
      </c>
      <c r="E96" s="65">
        <v>1</v>
      </c>
      <c r="F96" s="65">
        <v>0</v>
      </c>
    </row>
    <row r="97" spans="2:7" x14ac:dyDescent="0.25">
      <c r="B97" s="64">
        <v>41899</v>
      </c>
      <c r="C97" s="65" t="s">
        <v>3</v>
      </c>
      <c r="D97" s="65" t="s">
        <v>72</v>
      </c>
      <c r="E97" s="65">
        <v>1</v>
      </c>
      <c r="F97" s="65">
        <v>0</v>
      </c>
    </row>
    <row r="98" spans="2:7" x14ac:dyDescent="0.25">
      <c r="B98" s="64">
        <v>41904</v>
      </c>
      <c r="C98" s="65" t="s">
        <v>3</v>
      </c>
      <c r="D98" s="65" t="s">
        <v>5</v>
      </c>
      <c r="E98" s="65">
        <v>1</v>
      </c>
      <c r="F98" s="65">
        <v>0</v>
      </c>
    </row>
    <row r="99" spans="2:7" x14ac:dyDescent="0.25">
      <c r="B99" s="64">
        <v>41905</v>
      </c>
      <c r="C99" s="65" t="s">
        <v>3</v>
      </c>
      <c r="D99" s="65" t="s">
        <v>10</v>
      </c>
      <c r="E99" s="65">
        <v>0</v>
      </c>
      <c r="F99" s="65">
        <v>1</v>
      </c>
    </row>
    <row r="100" spans="2:7" x14ac:dyDescent="0.25">
      <c r="B100" s="64">
        <v>41906</v>
      </c>
      <c r="C100" s="65" t="s">
        <v>16</v>
      </c>
      <c r="D100" s="65" t="s">
        <v>3</v>
      </c>
      <c r="E100" s="65">
        <v>0</v>
      </c>
      <c r="F100" s="65">
        <v>1</v>
      </c>
    </row>
    <row r="101" spans="2:7" x14ac:dyDescent="0.25">
      <c r="B101" s="64">
        <v>41906</v>
      </c>
      <c r="C101" s="65" t="s">
        <v>71</v>
      </c>
      <c r="D101" s="65" t="s">
        <v>72</v>
      </c>
      <c r="E101" s="65">
        <v>0</v>
      </c>
      <c r="F101" s="65">
        <v>1</v>
      </c>
    </row>
    <row r="102" spans="2:7" x14ac:dyDescent="0.25">
      <c r="B102" s="64">
        <v>41906</v>
      </c>
      <c r="C102" s="65" t="s">
        <v>10</v>
      </c>
      <c r="D102" s="65" t="s">
        <v>18</v>
      </c>
      <c r="E102" s="65">
        <v>1</v>
      </c>
      <c r="F102" s="65">
        <v>0</v>
      </c>
    </row>
    <row r="103" spans="2:7" x14ac:dyDescent="0.25">
      <c r="B103" s="64">
        <v>41907</v>
      </c>
      <c r="C103" s="65" t="s">
        <v>16</v>
      </c>
      <c r="D103" s="65" t="s">
        <v>6</v>
      </c>
      <c r="E103" s="65">
        <v>0</v>
      </c>
      <c r="F103" s="65">
        <v>1</v>
      </c>
    </row>
    <row r="104" spans="2:7" x14ac:dyDescent="0.25">
      <c r="B104" s="64">
        <v>41907</v>
      </c>
      <c r="C104" s="65" t="s">
        <v>4</v>
      </c>
      <c r="D104" s="65" t="s">
        <v>72</v>
      </c>
      <c r="E104" s="65">
        <v>1</v>
      </c>
      <c r="F104" s="65">
        <v>0</v>
      </c>
    </row>
    <row r="105" spans="2:7" x14ac:dyDescent="0.25">
      <c r="B105" s="64">
        <v>41908</v>
      </c>
      <c r="C105" s="65" t="s">
        <v>4</v>
      </c>
      <c r="D105" s="65" t="s">
        <v>3</v>
      </c>
      <c r="E105" s="65">
        <v>0</v>
      </c>
      <c r="F105" s="65">
        <v>1</v>
      </c>
    </row>
    <row r="106" spans="2:7" x14ac:dyDescent="0.25">
      <c r="B106" s="64">
        <v>41911</v>
      </c>
      <c r="C106" s="65" t="s">
        <v>6</v>
      </c>
      <c r="D106" s="65" t="s">
        <v>72</v>
      </c>
      <c r="E106" s="65">
        <v>0</v>
      </c>
      <c r="F106" s="65">
        <v>1</v>
      </c>
    </row>
    <row r="107" spans="2:7" x14ac:dyDescent="0.25">
      <c r="B107" s="16"/>
      <c r="C107" s="17"/>
      <c r="D107" s="17"/>
      <c r="E107" s="17"/>
      <c r="F107" s="17"/>
    </row>
    <row r="108" spans="2:7" x14ac:dyDescent="0.25">
      <c r="E108" s="4">
        <f>SUM(E4:E106)</f>
        <v>47</v>
      </c>
      <c r="F108" s="4">
        <f>SUM(F4:F106)</f>
        <v>56</v>
      </c>
      <c r="G108">
        <f>E108+F108</f>
        <v>103</v>
      </c>
    </row>
  </sheetData>
  <sortState ref="A4:A24">
    <sortCondition ref="A4"/>
  </sortState>
  <dataValidations count="1">
    <dataValidation type="list" allowBlank="1" showInputMessage="1" showErrorMessage="1" sqref="M4:N4">
      <formula1>$A$4:$A$30000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43" workbookViewId="0">
      <selection activeCell="G74" sqref="G74"/>
    </sheetView>
  </sheetViews>
  <sheetFormatPr baseColWidth="10" defaultColWidth="9.140625" defaultRowHeight="15" x14ac:dyDescent="0.25"/>
  <cols>
    <col min="1" max="1" width="3.7109375" style="77" customWidth="1"/>
    <col min="2" max="2" width="7.5703125" style="15" customWidth="1"/>
    <col min="3" max="3" width="12" style="15" customWidth="1"/>
    <col min="4" max="4" width="12.85546875" style="15" customWidth="1"/>
    <col min="5" max="6" width="9.140625" style="15"/>
    <col min="13" max="23" width="10.7109375" customWidth="1"/>
    <col min="24" max="24" width="10.140625" customWidth="1"/>
    <col min="25" max="25" width="10.28515625" customWidth="1"/>
    <col min="26" max="26" width="11" customWidth="1"/>
  </cols>
  <sheetData>
    <row r="1" spans="1:26" ht="18.75" x14ac:dyDescent="0.3">
      <c r="B1" s="7" t="s">
        <v>39</v>
      </c>
    </row>
    <row r="3" spans="1:26" ht="15.75" thickBot="1" x14ac:dyDescent="0.3">
      <c r="A3" s="78" t="s">
        <v>55</v>
      </c>
      <c r="B3" s="31" t="s">
        <v>0</v>
      </c>
      <c r="C3" s="31" t="s">
        <v>1</v>
      </c>
      <c r="D3" s="31" t="s">
        <v>2</v>
      </c>
      <c r="E3" s="31" t="s">
        <v>1</v>
      </c>
      <c r="F3" s="31" t="s">
        <v>2</v>
      </c>
      <c r="H3" t="s">
        <v>25</v>
      </c>
      <c r="I3" s="1"/>
      <c r="M3" s="31" t="s">
        <v>50</v>
      </c>
      <c r="N3" s="31" t="s">
        <v>51</v>
      </c>
      <c r="O3" s="29" t="s">
        <v>49</v>
      </c>
    </row>
    <row r="4" spans="1:26" x14ac:dyDescent="0.25">
      <c r="A4" s="36" t="s">
        <v>64</v>
      </c>
      <c r="B4" s="66">
        <v>41913</v>
      </c>
      <c r="C4" s="67" t="s">
        <v>10</v>
      </c>
      <c r="D4" s="67" t="s">
        <v>9</v>
      </c>
      <c r="E4" s="67">
        <v>1</v>
      </c>
      <c r="F4" s="67">
        <v>0</v>
      </c>
      <c r="J4" s="15"/>
      <c r="M4" s="68" t="s">
        <v>3</v>
      </c>
      <c r="N4" s="68" t="s">
        <v>4</v>
      </c>
      <c r="O4" s="40">
        <f>SUMPRODUCT(($C$4:$C$79=$M$4)*($D$4:$D$79=$N$4))+SUMPRODUCT(($C$4:$C$79=$N$4)*($D$4:$D$79=$M$4))</f>
        <v>4</v>
      </c>
    </row>
    <row r="5" spans="1:26" ht="15.75" thickBot="1" x14ac:dyDescent="0.3">
      <c r="A5" s="36" t="s">
        <v>16</v>
      </c>
      <c r="B5" s="66"/>
      <c r="C5" s="67" t="s">
        <v>6</v>
      </c>
      <c r="D5" s="67" t="s">
        <v>4</v>
      </c>
      <c r="E5" s="67">
        <v>0</v>
      </c>
      <c r="F5" s="67">
        <v>1</v>
      </c>
      <c r="J5" s="15"/>
      <c r="M5" s="41">
        <f>SUMPRODUCT((C$4:C$79=$M$4)*(D$4:D$79=$N$4)*(E$4:E$79))+SUMPRODUCT((C$4:C$79=$N$4)*(D$4:D$79=$M$4)*(F$4:F$79))</f>
        <v>4</v>
      </c>
      <c r="N5" s="41">
        <f>O4-M5</f>
        <v>0</v>
      </c>
    </row>
    <row r="6" spans="1:26" x14ac:dyDescent="0.25">
      <c r="A6" s="36" t="s">
        <v>37</v>
      </c>
      <c r="B6" s="66">
        <v>41914</v>
      </c>
      <c r="C6" s="67" t="s">
        <v>16</v>
      </c>
      <c r="D6" s="67" t="s">
        <v>4</v>
      </c>
      <c r="E6" s="67">
        <v>0</v>
      </c>
      <c r="F6" s="67">
        <v>1</v>
      </c>
      <c r="G6" s="9"/>
    </row>
    <row r="7" spans="1:26" x14ac:dyDescent="0.25">
      <c r="A7" s="37" t="s">
        <v>8</v>
      </c>
      <c r="B7" s="66"/>
      <c r="C7" s="67" t="s">
        <v>10</v>
      </c>
      <c r="D7" s="67" t="s">
        <v>5</v>
      </c>
      <c r="E7" s="67">
        <v>1</v>
      </c>
      <c r="F7" s="67">
        <v>0</v>
      </c>
      <c r="G7" s="9"/>
      <c r="M7" s="29" t="s">
        <v>47</v>
      </c>
      <c r="N7" s="29" t="str">
        <f>stat!C3</f>
        <v>stephaneR</v>
      </c>
      <c r="O7" s="29" t="str">
        <f>stat!D3</f>
        <v>dominique</v>
      </c>
      <c r="P7" s="29" t="str">
        <f>stat!E3</f>
        <v>henrique</v>
      </c>
      <c r="Q7" s="29" t="str">
        <f>stat!F3</f>
        <v>franckDC</v>
      </c>
      <c r="R7" s="29" t="str">
        <f>stat!G3</f>
        <v>fabien</v>
      </c>
      <c r="S7" s="29" t="str">
        <f>stat!H3</f>
        <v>remy</v>
      </c>
      <c r="T7" s="29" t="str">
        <f>stat!I3</f>
        <v>laurent</v>
      </c>
      <c r="U7" s="29" t="str">
        <f>stat!J3</f>
        <v>franckV</v>
      </c>
      <c r="V7" s="29" t="str">
        <f>stat!K3</f>
        <v>amokrane</v>
      </c>
      <c r="W7" s="29" t="str">
        <f>stat!L3</f>
        <v>patrick</v>
      </c>
      <c r="X7" s="29" t="str">
        <f>stat!M3</f>
        <v>damien</v>
      </c>
      <c r="Y7" s="29" t="str">
        <f>stat!N3</f>
        <v>alexandre</v>
      </c>
      <c r="Z7" s="29" t="str">
        <f>stat!O3</f>
        <v>stephaneB</v>
      </c>
    </row>
    <row r="8" spans="1:26" x14ac:dyDescent="0.25">
      <c r="A8" s="36" t="s">
        <v>10</v>
      </c>
      <c r="B8" s="66">
        <v>41919</v>
      </c>
      <c r="C8" s="67" t="s">
        <v>4</v>
      </c>
      <c r="D8" s="67" t="s">
        <v>10</v>
      </c>
      <c r="E8" s="67">
        <v>1</v>
      </c>
      <c r="F8" s="67">
        <v>0</v>
      </c>
      <c r="G8" s="9"/>
      <c r="M8" s="29" t="s">
        <v>44</v>
      </c>
      <c r="N8" s="30">
        <f>COUNTIF($C:$D,N7)</f>
        <v>9</v>
      </c>
      <c r="O8" s="30">
        <f>COUNTIF($C:$D,O7)</f>
        <v>26</v>
      </c>
      <c r="P8" s="30">
        <f t="shared" ref="P8:V8" si="0">COUNTIF($C:$D,P7)</f>
        <v>27</v>
      </c>
      <c r="Q8" s="30">
        <f t="shared" si="0"/>
        <v>8</v>
      </c>
      <c r="R8" s="30">
        <f t="shared" si="0"/>
        <v>13</v>
      </c>
      <c r="S8" s="30">
        <f t="shared" si="0"/>
        <v>10</v>
      </c>
      <c r="T8" s="30">
        <f t="shared" si="0"/>
        <v>11</v>
      </c>
      <c r="U8" s="30">
        <f t="shared" si="0"/>
        <v>16</v>
      </c>
      <c r="V8" s="30">
        <f t="shared" si="0"/>
        <v>7</v>
      </c>
      <c r="W8" s="30">
        <f t="shared" ref="W8:X8" si="1">COUNTIF($C:$D,W7)</f>
        <v>4</v>
      </c>
      <c r="X8" s="30">
        <f t="shared" si="1"/>
        <v>0</v>
      </c>
      <c r="Y8" s="30">
        <f t="shared" ref="Y8:Z8" si="2">COUNTIF($C:$D,Y7)</f>
        <v>0</v>
      </c>
      <c r="Z8" s="30">
        <f t="shared" si="2"/>
        <v>2</v>
      </c>
    </row>
    <row r="9" spans="1:26" x14ac:dyDescent="0.25">
      <c r="A9" s="36" t="s">
        <v>35</v>
      </c>
      <c r="B9" s="66"/>
      <c r="C9" s="67" t="s">
        <v>9</v>
      </c>
      <c r="D9" s="67" t="s">
        <v>3</v>
      </c>
      <c r="E9" s="67">
        <v>1</v>
      </c>
      <c r="F9" s="67">
        <v>0</v>
      </c>
      <c r="G9" s="9"/>
      <c r="M9" s="29" t="s">
        <v>46</v>
      </c>
      <c r="N9" s="30">
        <f>SUMIFS($E:$E,$C:$C,N$7,$E:$E,1)+SUMIFS($F:$F,$D:$D,N$7,$F:$F,1)</f>
        <v>3</v>
      </c>
      <c r="O9" s="30">
        <f>SUMIFS($E:$E,$C:$C,O$7,$E:$E,1)+SUMIFS($F:$F,$D:$D,O$7,$F:$F,1)</f>
        <v>14</v>
      </c>
      <c r="P9" s="30">
        <f t="shared" ref="P9:Z9" si="3">SUMIFS($E:$E,$C:$C,P$7,$E:$E,1)+SUMIFS($F:$F,$D:$D,P$7,$F:$F,1)</f>
        <v>21</v>
      </c>
      <c r="Q9" s="30">
        <f t="shared" si="3"/>
        <v>4</v>
      </c>
      <c r="R9" s="30">
        <f t="shared" si="3"/>
        <v>7</v>
      </c>
      <c r="S9" s="30">
        <f t="shared" si="3"/>
        <v>1</v>
      </c>
      <c r="T9" s="30">
        <f t="shared" si="3"/>
        <v>5</v>
      </c>
      <c r="U9" s="30">
        <f t="shared" si="3"/>
        <v>8</v>
      </c>
      <c r="V9" s="30">
        <f t="shared" si="3"/>
        <v>2</v>
      </c>
      <c r="W9" s="30">
        <f t="shared" si="3"/>
        <v>1</v>
      </c>
      <c r="X9" s="30">
        <f t="shared" si="3"/>
        <v>0</v>
      </c>
      <c r="Y9" s="30">
        <f t="shared" si="3"/>
        <v>0</v>
      </c>
      <c r="Z9" s="30">
        <f t="shared" si="3"/>
        <v>1</v>
      </c>
    </row>
    <row r="10" spans="1:26" x14ac:dyDescent="0.25">
      <c r="A10" s="36" t="s">
        <v>4</v>
      </c>
      <c r="B10" s="66">
        <v>41921</v>
      </c>
      <c r="C10" s="67" t="s">
        <v>3</v>
      </c>
      <c r="D10" s="67" t="s">
        <v>9</v>
      </c>
      <c r="E10" s="67">
        <v>1</v>
      </c>
      <c r="F10" s="67">
        <v>0</v>
      </c>
      <c r="G10" s="9"/>
      <c r="M10" s="29" t="s">
        <v>45</v>
      </c>
      <c r="N10" s="30">
        <f>N8-N11-N9</f>
        <v>6</v>
      </c>
      <c r="O10" s="30">
        <f>O8-O11-O9</f>
        <v>12</v>
      </c>
      <c r="P10" s="30">
        <f t="shared" ref="P10:V10" si="4">P8-P11-P9</f>
        <v>6</v>
      </c>
      <c r="Q10" s="30">
        <f t="shared" si="4"/>
        <v>4</v>
      </c>
      <c r="R10" s="30">
        <f t="shared" si="4"/>
        <v>6</v>
      </c>
      <c r="S10" s="30">
        <f t="shared" si="4"/>
        <v>9</v>
      </c>
      <c r="T10" s="30">
        <f t="shared" si="4"/>
        <v>6</v>
      </c>
      <c r="U10" s="30">
        <f t="shared" si="4"/>
        <v>8</v>
      </c>
      <c r="V10" s="30">
        <f t="shared" si="4"/>
        <v>5</v>
      </c>
      <c r="W10" s="30">
        <f t="shared" ref="W10:X10" si="5">W8-W11-W9</f>
        <v>3</v>
      </c>
      <c r="X10" s="30">
        <f t="shared" si="5"/>
        <v>0</v>
      </c>
      <c r="Y10" s="30">
        <f t="shared" ref="Y10:Z10" si="6">Y8-Y11-Y9</f>
        <v>0</v>
      </c>
      <c r="Z10" s="30">
        <f t="shared" si="6"/>
        <v>1</v>
      </c>
    </row>
    <row r="11" spans="1:26" x14ac:dyDescent="0.25">
      <c r="A11" s="36" t="s">
        <v>71</v>
      </c>
      <c r="B11" s="66">
        <v>41926</v>
      </c>
      <c r="C11" s="67" t="s">
        <v>3</v>
      </c>
      <c r="D11" s="67" t="s">
        <v>10</v>
      </c>
      <c r="E11" s="67">
        <v>1</v>
      </c>
      <c r="F11" s="67">
        <v>0</v>
      </c>
      <c r="G11" s="9"/>
      <c r="M11" s="29" t="s">
        <v>48</v>
      </c>
      <c r="N11" s="30">
        <f>SUMIFS($E:$E,$C:$C,N$7,$E:$E,0.5)/0.5+SUMIFS($F:$F,$D:$D,N$7,$F:$F,0.5)/0.5</f>
        <v>0</v>
      </c>
      <c r="O11" s="30">
        <f>SUMIFS($E:$E,$C:$C,O$7,$E:$E,0.5)/0.5+SUMIFS($F:$F,$D:$D,O$7,$F:$F,0.5)/0.5</f>
        <v>0</v>
      </c>
      <c r="P11" s="30">
        <f t="shared" ref="P11:Z11" si="7">SUMIFS($E:$E,$C:$C,P$7,$E:$E,0.5)/0.5+SUMIFS($F:$F,$D:$D,P$7,$F:$F,0.5)/0.5</f>
        <v>0</v>
      </c>
      <c r="Q11" s="30">
        <f t="shared" si="7"/>
        <v>0</v>
      </c>
      <c r="R11" s="30">
        <f t="shared" si="7"/>
        <v>0</v>
      </c>
      <c r="S11" s="30">
        <f t="shared" si="7"/>
        <v>0</v>
      </c>
      <c r="T11" s="30">
        <f t="shared" si="7"/>
        <v>0</v>
      </c>
      <c r="U11" s="30">
        <f t="shared" si="7"/>
        <v>0</v>
      </c>
      <c r="V11" s="30">
        <f t="shared" si="7"/>
        <v>0</v>
      </c>
      <c r="W11" s="30">
        <f t="shared" si="7"/>
        <v>0</v>
      </c>
      <c r="X11" s="30">
        <f t="shared" si="7"/>
        <v>0</v>
      </c>
      <c r="Y11" s="30">
        <f t="shared" si="7"/>
        <v>0</v>
      </c>
      <c r="Z11" s="30">
        <f t="shared" si="7"/>
        <v>0</v>
      </c>
    </row>
    <row r="12" spans="1:26" x14ac:dyDescent="0.25">
      <c r="A12" s="36" t="s">
        <v>9</v>
      </c>
      <c r="B12" s="66">
        <v>41927</v>
      </c>
      <c r="C12" s="67" t="s">
        <v>4</v>
      </c>
      <c r="D12" s="67" t="s">
        <v>3</v>
      </c>
      <c r="E12" s="67">
        <v>0</v>
      </c>
      <c r="F12" s="67">
        <v>1</v>
      </c>
      <c r="G12" s="9"/>
      <c r="M12" s="32" t="s">
        <v>53</v>
      </c>
      <c r="N12" s="33">
        <f>N9*1+N11*0.5</f>
        <v>3</v>
      </c>
      <c r="O12" s="33">
        <f>O9*1+O11*0.5</f>
        <v>14</v>
      </c>
      <c r="P12" s="33">
        <f t="shared" ref="P12:V12" si="8">P9*1+P11*0.5</f>
        <v>21</v>
      </c>
      <c r="Q12" s="33">
        <f t="shared" si="8"/>
        <v>4</v>
      </c>
      <c r="R12" s="33">
        <f t="shared" si="8"/>
        <v>7</v>
      </c>
      <c r="S12" s="33">
        <f t="shared" si="8"/>
        <v>1</v>
      </c>
      <c r="T12" s="33">
        <f t="shared" si="8"/>
        <v>5</v>
      </c>
      <c r="U12" s="33">
        <f t="shared" si="8"/>
        <v>8</v>
      </c>
      <c r="V12" s="33">
        <f t="shared" si="8"/>
        <v>2</v>
      </c>
      <c r="W12" s="33">
        <f t="shared" ref="W12:X12" si="9">W9*1+W11*0.5</f>
        <v>1</v>
      </c>
      <c r="X12" s="33">
        <f t="shared" si="9"/>
        <v>0</v>
      </c>
      <c r="Y12" s="33">
        <f t="shared" ref="Y12:Z12" si="10">Y9*1+Y11*0.5</f>
        <v>0</v>
      </c>
      <c r="Z12" s="33">
        <f t="shared" si="10"/>
        <v>1</v>
      </c>
    </row>
    <row r="13" spans="1:26" x14ac:dyDescent="0.25">
      <c r="A13" s="36" t="s">
        <v>3</v>
      </c>
      <c r="B13" s="66"/>
      <c r="C13" s="67" t="s">
        <v>71</v>
      </c>
      <c r="D13" s="67" t="s">
        <v>72</v>
      </c>
      <c r="E13" s="67">
        <v>1</v>
      </c>
      <c r="F13" s="67">
        <v>0</v>
      </c>
      <c r="G13" s="9"/>
      <c r="M13" s="43" t="s">
        <v>54</v>
      </c>
      <c r="N13" s="44">
        <f>N12/N8</f>
        <v>0.33333333333333331</v>
      </c>
      <c r="O13" s="44">
        <f>O12/O8</f>
        <v>0.53846153846153844</v>
      </c>
      <c r="P13" s="44">
        <f t="shared" ref="P13:V13" si="11">P12/P8</f>
        <v>0.77777777777777779</v>
      </c>
      <c r="Q13" s="44">
        <f t="shared" si="11"/>
        <v>0.5</v>
      </c>
      <c r="R13" s="44">
        <f t="shared" si="11"/>
        <v>0.53846153846153844</v>
      </c>
      <c r="S13" s="44">
        <f t="shared" si="11"/>
        <v>0.1</v>
      </c>
      <c r="T13" s="44">
        <f t="shared" si="11"/>
        <v>0.45454545454545453</v>
      </c>
      <c r="U13" s="44">
        <f t="shared" si="11"/>
        <v>0.5</v>
      </c>
      <c r="V13" s="44">
        <f t="shared" si="11"/>
        <v>0.2857142857142857</v>
      </c>
      <c r="W13" s="44">
        <f t="shared" ref="W13:X13" si="12">W12/W8</f>
        <v>0.25</v>
      </c>
      <c r="X13" s="44" t="e">
        <f t="shared" si="12"/>
        <v>#DIV/0!</v>
      </c>
      <c r="Y13" s="44" t="e">
        <f>Y12/Y8+0</f>
        <v>#DIV/0!</v>
      </c>
      <c r="Z13" s="44">
        <f t="shared" ref="Z13" si="13">Z12/Z8</f>
        <v>0.5</v>
      </c>
    </row>
    <row r="14" spans="1:26" x14ac:dyDescent="0.25">
      <c r="A14" s="37" t="s">
        <v>34</v>
      </c>
      <c r="B14" s="66">
        <v>41928</v>
      </c>
      <c r="C14" s="67" t="s">
        <v>5</v>
      </c>
      <c r="D14" s="67" t="s">
        <v>71</v>
      </c>
      <c r="E14" s="67">
        <v>0</v>
      </c>
      <c r="F14" s="67">
        <v>1</v>
      </c>
      <c r="G14" s="9"/>
    </row>
    <row r="15" spans="1:26" x14ac:dyDescent="0.25">
      <c r="A15" s="36" t="s">
        <v>6</v>
      </c>
      <c r="B15" s="66">
        <v>41932</v>
      </c>
      <c r="C15" s="67" t="s">
        <v>18</v>
      </c>
      <c r="D15" s="67" t="s">
        <v>3</v>
      </c>
      <c r="E15" s="67">
        <v>0</v>
      </c>
      <c r="F15" s="67">
        <v>1</v>
      </c>
      <c r="G15" s="9"/>
    </row>
    <row r="16" spans="1:26" x14ac:dyDescent="0.25">
      <c r="A16" s="36" t="s">
        <v>17</v>
      </c>
      <c r="B16" s="66">
        <v>41933</v>
      </c>
      <c r="C16" s="67" t="s">
        <v>16</v>
      </c>
      <c r="D16" s="67" t="s">
        <v>10</v>
      </c>
      <c r="E16" s="67">
        <v>1</v>
      </c>
      <c r="F16" s="67">
        <v>0</v>
      </c>
      <c r="G16" s="9"/>
    </row>
    <row r="17" spans="1:14" x14ac:dyDescent="0.25">
      <c r="A17" s="36" t="s">
        <v>18</v>
      </c>
      <c r="B17" s="66"/>
      <c r="C17" s="67" t="s">
        <v>72</v>
      </c>
      <c r="D17" s="67" t="s">
        <v>3</v>
      </c>
      <c r="E17" s="67">
        <v>1</v>
      </c>
      <c r="F17" s="67">
        <v>0</v>
      </c>
      <c r="G17" s="9"/>
    </row>
    <row r="18" spans="1:14" x14ac:dyDescent="0.25">
      <c r="A18" s="36" t="s">
        <v>5</v>
      </c>
      <c r="B18" s="66">
        <v>41935</v>
      </c>
      <c r="C18" s="67" t="s">
        <v>3</v>
      </c>
      <c r="D18" s="67" t="s">
        <v>72</v>
      </c>
      <c r="E18" s="67">
        <v>1</v>
      </c>
      <c r="F18" s="67">
        <v>0</v>
      </c>
      <c r="G18" s="9"/>
    </row>
    <row r="19" spans="1:14" x14ac:dyDescent="0.25">
      <c r="A19" s="36" t="s">
        <v>72</v>
      </c>
      <c r="B19" s="66"/>
      <c r="C19" s="67" t="s">
        <v>19</v>
      </c>
      <c r="D19" s="67" t="s">
        <v>18</v>
      </c>
      <c r="E19" s="67">
        <v>1</v>
      </c>
      <c r="F19" s="67">
        <v>0</v>
      </c>
      <c r="G19" s="9"/>
    </row>
    <row r="20" spans="1:14" x14ac:dyDescent="0.25">
      <c r="A20" s="37" t="s">
        <v>19</v>
      </c>
      <c r="B20" s="66">
        <v>41936</v>
      </c>
      <c r="C20" s="67" t="s">
        <v>72</v>
      </c>
      <c r="D20" s="67" t="s">
        <v>4</v>
      </c>
      <c r="E20" s="67">
        <v>1</v>
      </c>
      <c r="F20" s="67">
        <v>0</v>
      </c>
      <c r="G20" s="9"/>
    </row>
    <row r="21" spans="1:14" x14ac:dyDescent="0.25">
      <c r="A21" s="36" t="s">
        <v>36</v>
      </c>
      <c r="B21" s="66">
        <v>41939</v>
      </c>
      <c r="C21" s="67" t="s">
        <v>4</v>
      </c>
      <c r="D21" s="67" t="s">
        <v>71</v>
      </c>
      <c r="E21" s="67">
        <v>1</v>
      </c>
      <c r="F21" s="67">
        <v>0</v>
      </c>
      <c r="G21" s="9"/>
      <c r="H21" t="s">
        <v>28</v>
      </c>
      <c r="N21" t="s">
        <v>27</v>
      </c>
    </row>
    <row r="22" spans="1:14" x14ac:dyDescent="0.25">
      <c r="B22" s="66"/>
      <c r="C22" s="67" t="s">
        <v>17</v>
      </c>
      <c r="D22" s="67" t="s">
        <v>3</v>
      </c>
      <c r="E22" s="67">
        <v>0</v>
      </c>
      <c r="F22" s="67">
        <v>1</v>
      </c>
      <c r="G22" s="9"/>
    </row>
    <row r="23" spans="1:14" x14ac:dyDescent="0.25">
      <c r="B23" s="66">
        <v>41940</v>
      </c>
      <c r="C23" s="67" t="s">
        <v>16</v>
      </c>
      <c r="D23" s="67" t="s">
        <v>3</v>
      </c>
      <c r="E23" s="67">
        <v>0</v>
      </c>
      <c r="F23" s="67">
        <v>1</v>
      </c>
      <c r="G23" s="9"/>
    </row>
    <row r="24" spans="1:14" x14ac:dyDescent="0.25">
      <c r="B24" s="66"/>
      <c r="C24" s="67" t="s">
        <v>10</v>
      </c>
      <c r="D24" s="67" t="s">
        <v>17</v>
      </c>
      <c r="E24" s="67">
        <v>1</v>
      </c>
      <c r="F24" s="67">
        <v>0</v>
      </c>
      <c r="G24" s="9"/>
    </row>
    <row r="25" spans="1:14" x14ac:dyDescent="0.25">
      <c r="B25" s="66"/>
      <c r="C25" s="67" t="s">
        <v>71</v>
      </c>
      <c r="D25" s="67" t="s">
        <v>18</v>
      </c>
      <c r="E25" s="67">
        <v>1</v>
      </c>
      <c r="F25" s="67">
        <v>0</v>
      </c>
      <c r="G25" s="9"/>
    </row>
    <row r="26" spans="1:14" x14ac:dyDescent="0.25">
      <c r="B26" s="66"/>
      <c r="C26" s="67" t="s">
        <v>17</v>
      </c>
      <c r="D26" s="67" t="s">
        <v>10</v>
      </c>
      <c r="E26" s="67">
        <v>1</v>
      </c>
      <c r="F26" s="67">
        <v>0</v>
      </c>
      <c r="G26" s="9"/>
    </row>
    <row r="27" spans="1:14" x14ac:dyDescent="0.25">
      <c r="B27" s="66">
        <v>41941</v>
      </c>
      <c r="C27" s="67" t="s">
        <v>3</v>
      </c>
      <c r="D27" s="67" t="s">
        <v>10</v>
      </c>
      <c r="E27" s="67">
        <v>1</v>
      </c>
      <c r="F27" s="67">
        <v>0</v>
      </c>
      <c r="G27" s="9"/>
    </row>
    <row r="28" spans="1:14" x14ac:dyDescent="0.25">
      <c r="B28" s="64">
        <v>41942</v>
      </c>
      <c r="C28" s="65" t="s">
        <v>4</v>
      </c>
      <c r="D28" s="64" t="s">
        <v>6</v>
      </c>
      <c r="E28" s="67">
        <v>1</v>
      </c>
      <c r="F28" s="67">
        <v>0</v>
      </c>
      <c r="G28" s="9"/>
    </row>
    <row r="29" spans="1:14" x14ac:dyDescent="0.25">
      <c r="B29" s="64"/>
      <c r="C29" s="65" t="s">
        <v>18</v>
      </c>
      <c r="D29" s="64" t="s">
        <v>9</v>
      </c>
      <c r="E29" s="67">
        <v>1</v>
      </c>
      <c r="F29" s="67">
        <v>0</v>
      </c>
      <c r="G29" s="9"/>
    </row>
    <row r="30" spans="1:14" x14ac:dyDescent="0.25">
      <c r="B30" s="64"/>
      <c r="C30" s="65" t="s">
        <v>6</v>
      </c>
      <c r="D30" s="64" t="s">
        <v>10</v>
      </c>
      <c r="E30" s="67">
        <v>1</v>
      </c>
      <c r="F30" s="67">
        <v>0</v>
      </c>
      <c r="G30" s="9"/>
    </row>
    <row r="31" spans="1:14" x14ac:dyDescent="0.25">
      <c r="B31" s="64">
        <v>41947</v>
      </c>
      <c r="C31" s="65" t="s">
        <v>4</v>
      </c>
      <c r="D31" s="64" t="s">
        <v>5</v>
      </c>
      <c r="E31" s="67">
        <v>1</v>
      </c>
      <c r="F31" s="67">
        <v>0</v>
      </c>
      <c r="G31" s="9"/>
    </row>
    <row r="32" spans="1:14" x14ac:dyDescent="0.25">
      <c r="B32" s="64"/>
      <c r="C32" s="65" t="s">
        <v>10</v>
      </c>
      <c r="D32" s="64" t="s">
        <v>3</v>
      </c>
      <c r="E32" s="67">
        <v>0</v>
      </c>
      <c r="F32" s="67">
        <v>1</v>
      </c>
      <c r="G32" s="9"/>
    </row>
    <row r="33" spans="2:15" x14ac:dyDescent="0.25">
      <c r="B33" s="64"/>
      <c r="C33" s="65" t="s">
        <v>72</v>
      </c>
      <c r="D33" s="64" t="s">
        <v>16</v>
      </c>
      <c r="E33" s="67">
        <v>1</v>
      </c>
      <c r="F33" s="67">
        <v>0</v>
      </c>
      <c r="G33" s="9"/>
    </row>
    <row r="34" spans="2:15" x14ac:dyDescent="0.25">
      <c r="B34" s="64">
        <v>41949</v>
      </c>
      <c r="C34" s="65" t="s">
        <v>4</v>
      </c>
      <c r="D34" s="64" t="s">
        <v>3</v>
      </c>
      <c r="E34" s="67">
        <v>0</v>
      </c>
      <c r="F34" s="67">
        <v>1</v>
      </c>
      <c r="G34" s="9"/>
    </row>
    <row r="35" spans="2:15" x14ac:dyDescent="0.25">
      <c r="B35" s="64"/>
      <c r="C35" s="65" t="s">
        <v>6</v>
      </c>
      <c r="D35" s="64" t="s">
        <v>19</v>
      </c>
      <c r="E35" s="67">
        <v>1</v>
      </c>
      <c r="F35" s="67">
        <v>0</v>
      </c>
      <c r="G35" s="9"/>
    </row>
    <row r="36" spans="2:15" x14ac:dyDescent="0.25">
      <c r="B36" s="64">
        <v>41950</v>
      </c>
      <c r="C36" s="65" t="s">
        <v>9</v>
      </c>
      <c r="D36" s="64" t="s">
        <v>5</v>
      </c>
      <c r="E36" s="67">
        <v>1</v>
      </c>
      <c r="F36" s="67">
        <v>0</v>
      </c>
      <c r="G36" s="9"/>
      <c r="H36" s="9" t="s">
        <v>29</v>
      </c>
      <c r="O36" s="9" t="s">
        <v>31</v>
      </c>
    </row>
    <row r="37" spans="2:15" x14ac:dyDescent="0.25">
      <c r="B37" s="64">
        <v>41960</v>
      </c>
      <c r="C37" s="65" t="s">
        <v>3</v>
      </c>
      <c r="D37" s="64" t="s">
        <v>4</v>
      </c>
      <c r="E37" s="67">
        <v>1</v>
      </c>
      <c r="F37" s="67">
        <v>0</v>
      </c>
      <c r="G37" s="9"/>
    </row>
    <row r="38" spans="2:15" x14ac:dyDescent="0.25">
      <c r="B38" s="64">
        <v>41961</v>
      </c>
      <c r="C38" s="65" t="s">
        <v>3</v>
      </c>
      <c r="D38" s="64" t="s">
        <v>10</v>
      </c>
      <c r="E38" s="67">
        <v>0</v>
      </c>
      <c r="F38" s="67">
        <v>1</v>
      </c>
      <c r="G38" s="9"/>
    </row>
    <row r="39" spans="2:15" x14ac:dyDescent="0.25">
      <c r="B39" s="64"/>
      <c r="C39" s="65" t="s">
        <v>5</v>
      </c>
      <c r="D39" s="64" t="s">
        <v>6</v>
      </c>
      <c r="E39" s="67">
        <v>0</v>
      </c>
      <c r="F39" s="67">
        <v>1</v>
      </c>
      <c r="G39" s="9"/>
    </row>
    <row r="40" spans="2:15" x14ac:dyDescent="0.25">
      <c r="B40" s="64"/>
      <c r="C40" s="65" t="s">
        <v>16</v>
      </c>
      <c r="D40" s="64" t="s">
        <v>4</v>
      </c>
      <c r="E40" s="67">
        <v>0</v>
      </c>
      <c r="F40" s="67">
        <v>1</v>
      </c>
      <c r="G40" s="9"/>
    </row>
    <row r="41" spans="2:15" x14ac:dyDescent="0.25">
      <c r="B41" s="64">
        <v>41962</v>
      </c>
      <c r="C41" s="65" t="s">
        <v>10</v>
      </c>
      <c r="D41" s="64" t="s">
        <v>72</v>
      </c>
      <c r="E41" s="67">
        <v>1</v>
      </c>
      <c r="F41" s="67">
        <v>0</v>
      </c>
      <c r="G41" s="9"/>
    </row>
    <row r="42" spans="2:15" x14ac:dyDescent="0.25">
      <c r="B42" s="64"/>
      <c r="C42" s="65" t="s">
        <v>3</v>
      </c>
      <c r="D42" s="64" t="s">
        <v>6</v>
      </c>
      <c r="E42" s="67">
        <v>1</v>
      </c>
      <c r="F42" s="67">
        <v>0</v>
      </c>
      <c r="G42" s="9"/>
    </row>
    <row r="43" spans="2:15" x14ac:dyDescent="0.25">
      <c r="B43" s="64">
        <v>41963</v>
      </c>
      <c r="C43" s="65" t="s">
        <v>10</v>
      </c>
      <c r="D43" s="64" t="s">
        <v>71</v>
      </c>
      <c r="E43" s="67">
        <v>0</v>
      </c>
      <c r="F43" s="67">
        <v>1</v>
      </c>
      <c r="G43" s="9"/>
    </row>
    <row r="44" spans="2:15" x14ac:dyDescent="0.25">
      <c r="B44" s="64">
        <v>41967</v>
      </c>
      <c r="C44" s="65" t="s">
        <v>3</v>
      </c>
      <c r="D44" s="64" t="s">
        <v>71</v>
      </c>
      <c r="E44" s="67">
        <v>1</v>
      </c>
      <c r="F44" s="67">
        <v>0</v>
      </c>
      <c r="G44" s="9"/>
    </row>
    <row r="45" spans="2:15" x14ac:dyDescent="0.25">
      <c r="B45" s="64"/>
      <c r="C45" s="65" t="s">
        <v>5</v>
      </c>
      <c r="D45" s="64" t="s">
        <v>10</v>
      </c>
      <c r="E45" s="67">
        <v>0</v>
      </c>
      <c r="F45" s="67">
        <v>1</v>
      </c>
      <c r="G45" s="9"/>
    </row>
    <row r="46" spans="2:15" x14ac:dyDescent="0.25">
      <c r="B46" s="64">
        <v>41968</v>
      </c>
      <c r="C46" s="65" t="s">
        <v>10</v>
      </c>
      <c r="D46" s="64" t="s">
        <v>3</v>
      </c>
      <c r="E46" s="67">
        <v>0</v>
      </c>
      <c r="F46" s="67">
        <v>1</v>
      </c>
      <c r="G46" s="9"/>
    </row>
    <row r="47" spans="2:15" x14ac:dyDescent="0.25">
      <c r="B47" s="64"/>
      <c r="C47" s="65" t="s">
        <v>9</v>
      </c>
      <c r="D47" s="64" t="s">
        <v>3</v>
      </c>
      <c r="E47" s="67">
        <v>0</v>
      </c>
      <c r="F47" s="67">
        <v>1</v>
      </c>
      <c r="G47" s="9"/>
    </row>
    <row r="48" spans="2:15" x14ac:dyDescent="0.25">
      <c r="B48" s="64">
        <v>41969</v>
      </c>
      <c r="C48" s="65" t="s">
        <v>72</v>
      </c>
      <c r="D48" s="64" t="s">
        <v>3</v>
      </c>
      <c r="E48" s="67">
        <v>0</v>
      </c>
      <c r="F48" s="67">
        <v>1</v>
      </c>
      <c r="G48" s="9"/>
    </row>
    <row r="49" spans="2:14" x14ac:dyDescent="0.25">
      <c r="B49" s="64">
        <v>41970</v>
      </c>
      <c r="C49" s="65" t="s">
        <v>10</v>
      </c>
      <c r="D49" s="64" t="s">
        <v>71</v>
      </c>
      <c r="E49" s="67">
        <v>1</v>
      </c>
      <c r="F49" s="67">
        <v>0</v>
      </c>
      <c r="G49" s="9"/>
      <c r="H49" s="9" t="s">
        <v>32</v>
      </c>
      <c r="N49" s="9" t="s">
        <v>33</v>
      </c>
    </row>
    <row r="50" spans="2:14" x14ac:dyDescent="0.25">
      <c r="B50" s="64">
        <v>41974</v>
      </c>
      <c r="C50" s="65" t="s">
        <v>3</v>
      </c>
      <c r="D50" s="64" t="s">
        <v>10</v>
      </c>
      <c r="E50" s="67">
        <v>0</v>
      </c>
      <c r="F50" s="67">
        <v>1</v>
      </c>
      <c r="G50" s="9"/>
    </row>
    <row r="51" spans="2:14" x14ac:dyDescent="0.25">
      <c r="B51" s="64"/>
      <c r="C51" s="65" t="s">
        <v>9</v>
      </c>
      <c r="D51" s="64" t="s">
        <v>5</v>
      </c>
      <c r="E51" s="67">
        <v>1</v>
      </c>
      <c r="F51" s="67">
        <v>0</v>
      </c>
      <c r="G51" s="9"/>
    </row>
    <row r="52" spans="2:14" x14ac:dyDescent="0.25">
      <c r="B52" s="64">
        <v>41975</v>
      </c>
      <c r="C52" s="65" t="s">
        <v>9</v>
      </c>
      <c r="D52" s="64" t="s">
        <v>10</v>
      </c>
      <c r="E52" s="67">
        <v>0</v>
      </c>
      <c r="F52" s="67">
        <v>1</v>
      </c>
      <c r="G52" s="9"/>
    </row>
    <row r="53" spans="2:14" x14ac:dyDescent="0.25">
      <c r="B53" s="64"/>
      <c r="C53" s="65" t="s">
        <v>16</v>
      </c>
      <c r="D53" s="64" t="s">
        <v>5</v>
      </c>
      <c r="E53" s="67">
        <v>1</v>
      </c>
      <c r="F53" s="67">
        <v>0</v>
      </c>
      <c r="G53" s="9"/>
    </row>
    <row r="54" spans="2:14" x14ac:dyDescent="0.25">
      <c r="B54" s="64"/>
      <c r="C54" s="65" t="s">
        <v>71</v>
      </c>
      <c r="D54" s="64" t="s">
        <v>3</v>
      </c>
      <c r="E54" s="67">
        <v>0</v>
      </c>
      <c r="F54" s="67">
        <v>1</v>
      </c>
      <c r="G54" s="9"/>
    </row>
    <row r="55" spans="2:14" x14ac:dyDescent="0.25">
      <c r="B55" s="64">
        <v>41976</v>
      </c>
      <c r="C55" s="65" t="s">
        <v>10</v>
      </c>
      <c r="D55" s="64" t="s">
        <v>6</v>
      </c>
      <c r="E55" s="67">
        <v>1</v>
      </c>
      <c r="F55" s="67">
        <v>0</v>
      </c>
      <c r="G55" s="9"/>
    </row>
    <row r="56" spans="2:14" x14ac:dyDescent="0.25">
      <c r="B56" s="64">
        <v>41977</v>
      </c>
      <c r="C56" s="65" t="s">
        <v>10</v>
      </c>
      <c r="D56" s="64" t="s">
        <v>9</v>
      </c>
      <c r="E56" s="67">
        <v>1</v>
      </c>
      <c r="F56" s="67">
        <v>0</v>
      </c>
      <c r="G56" s="9"/>
    </row>
    <row r="57" spans="2:14" x14ac:dyDescent="0.25">
      <c r="B57" s="64">
        <v>41978</v>
      </c>
      <c r="C57" s="65" t="s">
        <v>10</v>
      </c>
      <c r="D57" s="64" t="s">
        <v>3</v>
      </c>
      <c r="E57" s="67">
        <v>1</v>
      </c>
      <c r="F57" s="67">
        <v>0</v>
      </c>
      <c r="G57" s="9"/>
    </row>
    <row r="58" spans="2:14" x14ac:dyDescent="0.25">
      <c r="B58" s="64"/>
      <c r="C58" s="65" t="s">
        <v>6</v>
      </c>
      <c r="D58" s="64" t="s">
        <v>9</v>
      </c>
      <c r="E58" s="67">
        <v>1</v>
      </c>
      <c r="F58" s="67">
        <v>0</v>
      </c>
      <c r="G58" s="9"/>
    </row>
    <row r="59" spans="2:14" x14ac:dyDescent="0.25">
      <c r="B59" s="64">
        <v>41981</v>
      </c>
      <c r="C59" s="65" t="s">
        <v>10</v>
      </c>
      <c r="D59" s="64" t="s">
        <v>4</v>
      </c>
      <c r="E59" s="67">
        <v>1</v>
      </c>
      <c r="F59" s="67">
        <v>0</v>
      </c>
      <c r="G59" s="9"/>
    </row>
    <row r="60" spans="2:14" x14ac:dyDescent="0.25">
      <c r="B60" s="64">
        <v>41982</v>
      </c>
      <c r="C60" s="65" t="s">
        <v>10</v>
      </c>
      <c r="D60" s="64" t="s">
        <v>9</v>
      </c>
      <c r="E60" s="67">
        <v>1</v>
      </c>
      <c r="F60" s="67">
        <v>0</v>
      </c>
      <c r="G60" s="9"/>
    </row>
    <row r="61" spans="2:14" x14ac:dyDescent="0.25">
      <c r="B61" s="64"/>
      <c r="C61" s="65" t="s">
        <v>3</v>
      </c>
      <c r="D61" s="64" t="s">
        <v>4</v>
      </c>
      <c r="E61" s="67">
        <v>1</v>
      </c>
      <c r="F61" s="67">
        <v>0</v>
      </c>
      <c r="G61" s="9"/>
    </row>
    <row r="62" spans="2:14" x14ac:dyDescent="0.25">
      <c r="B62" s="64">
        <v>41983</v>
      </c>
      <c r="C62" s="65" t="s">
        <v>10</v>
      </c>
      <c r="D62" s="64" t="s">
        <v>3</v>
      </c>
      <c r="E62" s="67">
        <v>0</v>
      </c>
      <c r="F62" s="67">
        <v>1</v>
      </c>
      <c r="G62" s="9"/>
    </row>
    <row r="63" spans="2:14" x14ac:dyDescent="0.25">
      <c r="B63" s="64"/>
      <c r="C63" s="65" t="s">
        <v>9</v>
      </c>
      <c r="D63" s="64" t="s">
        <v>6</v>
      </c>
      <c r="E63" s="67">
        <v>1</v>
      </c>
      <c r="F63" s="67">
        <v>0</v>
      </c>
      <c r="G63" s="9"/>
    </row>
    <row r="64" spans="2:14" x14ac:dyDescent="0.25">
      <c r="B64" s="64">
        <v>41984</v>
      </c>
      <c r="C64" s="65" t="s">
        <v>9</v>
      </c>
      <c r="D64" s="64" t="s">
        <v>3</v>
      </c>
      <c r="E64" s="67">
        <v>1</v>
      </c>
      <c r="F64" s="67">
        <v>0</v>
      </c>
      <c r="G64" s="9"/>
    </row>
    <row r="65" spans="2:7" x14ac:dyDescent="0.25">
      <c r="B65" s="64">
        <v>41989</v>
      </c>
      <c r="C65" s="65" t="s">
        <v>9</v>
      </c>
      <c r="D65" s="64" t="s">
        <v>5</v>
      </c>
      <c r="E65" s="67">
        <v>1</v>
      </c>
      <c r="F65" s="67">
        <v>0</v>
      </c>
      <c r="G65" s="9"/>
    </row>
    <row r="66" spans="2:7" x14ac:dyDescent="0.25">
      <c r="B66" s="64"/>
      <c r="C66" s="65" t="s">
        <v>10</v>
      </c>
      <c r="D66" s="64" t="s">
        <v>3</v>
      </c>
      <c r="E66" s="67">
        <v>0</v>
      </c>
      <c r="F66" s="67">
        <v>1</v>
      </c>
      <c r="G66" s="9"/>
    </row>
    <row r="67" spans="2:7" x14ac:dyDescent="0.25">
      <c r="B67" s="64">
        <v>41990</v>
      </c>
      <c r="C67" s="65" t="s">
        <v>9</v>
      </c>
      <c r="D67" s="64" t="s">
        <v>16</v>
      </c>
      <c r="E67" s="67">
        <v>1</v>
      </c>
      <c r="F67" s="67">
        <v>0</v>
      </c>
      <c r="G67" s="9"/>
    </row>
    <row r="68" spans="2:7" x14ac:dyDescent="0.25">
      <c r="B68" s="64"/>
      <c r="C68" s="65" t="s">
        <v>72</v>
      </c>
      <c r="D68" s="64" t="s">
        <v>6</v>
      </c>
      <c r="E68" s="67">
        <v>0</v>
      </c>
      <c r="F68" s="67">
        <v>1</v>
      </c>
      <c r="G68" s="9"/>
    </row>
    <row r="69" spans="2:7" x14ac:dyDescent="0.25">
      <c r="B69" s="64">
        <v>41991</v>
      </c>
      <c r="C69" s="65" t="s">
        <v>6</v>
      </c>
      <c r="D69" s="64" t="s">
        <v>9</v>
      </c>
      <c r="E69" s="67">
        <v>0</v>
      </c>
      <c r="F69" s="67">
        <v>1</v>
      </c>
      <c r="G69" s="9"/>
    </row>
    <row r="70" spans="2:7" x14ac:dyDescent="0.25">
      <c r="B70" s="64"/>
      <c r="C70" s="65" t="s">
        <v>5</v>
      </c>
      <c r="D70" s="64" t="s">
        <v>72</v>
      </c>
      <c r="E70" s="67">
        <v>1</v>
      </c>
      <c r="F70" s="67">
        <v>0</v>
      </c>
      <c r="G70" s="9"/>
    </row>
    <row r="71" spans="2:7" x14ac:dyDescent="0.25">
      <c r="B71" s="64">
        <v>41992</v>
      </c>
      <c r="C71" s="65" t="s">
        <v>10</v>
      </c>
      <c r="D71" s="64" t="s">
        <v>3</v>
      </c>
      <c r="E71" s="67">
        <v>0</v>
      </c>
      <c r="F71" s="67">
        <v>1</v>
      </c>
      <c r="G71" s="9"/>
    </row>
    <row r="72" spans="2:7" x14ac:dyDescent="0.25">
      <c r="B72" s="6"/>
      <c r="C72" s="23"/>
      <c r="D72" s="6"/>
      <c r="E72" s="18"/>
      <c r="F72" s="18"/>
      <c r="G72" s="9"/>
    </row>
    <row r="73" spans="2:7" x14ac:dyDescent="0.25">
      <c r="E73" s="15">
        <f>SUM(E4:E72)</f>
        <v>43</v>
      </c>
      <c r="F73" s="15">
        <f>SUM(F5:F72)</f>
        <v>25</v>
      </c>
      <c r="G73">
        <f>E73+F73</f>
        <v>68</v>
      </c>
    </row>
  </sheetData>
  <autoFilter ref="C3:D3"/>
  <sortState ref="A4:A23">
    <sortCondition ref="A4"/>
  </sortState>
  <dataValidations disablePrompts="1" count="1">
    <dataValidation type="list" allowBlank="1" showInputMessage="1" showErrorMessage="1" sqref="M4:N4">
      <formula1>$A$4:$A$30000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6"/>
  <sheetViews>
    <sheetView topLeftCell="A88" workbookViewId="0">
      <selection activeCell="H141" sqref="H141"/>
    </sheetView>
  </sheetViews>
  <sheetFormatPr baseColWidth="10" defaultColWidth="9.140625" defaultRowHeight="15" x14ac:dyDescent="0.25"/>
  <cols>
    <col min="1" max="1" width="3.7109375" style="77" customWidth="1"/>
    <col min="2" max="2" width="7.5703125" style="23" customWidth="1"/>
    <col min="3" max="3" width="12" style="23" customWidth="1"/>
    <col min="4" max="4" width="12.85546875" style="23" customWidth="1"/>
    <col min="5" max="6" width="9.140625" style="23"/>
    <col min="13" max="13" width="10.5703125" customWidth="1"/>
    <col min="14" max="25" width="10.7109375" customWidth="1"/>
    <col min="26" max="26" width="11.28515625" customWidth="1"/>
  </cols>
  <sheetData>
    <row r="1" spans="1:26" ht="18.75" x14ac:dyDescent="0.3">
      <c r="B1" s="7" t="s">
        <v>52</v>
      </c>
    </row>
    <row r="3" spans="1:26" ht="15.75" thickBot="1" x14ac:dyDescent="0.3">
      <c r="A3" s="78" t="s">
        <v>55</v>
      </c>
      <c r="B3" s="31" t="s">
        <v>0</v>
      </c>
      <c r="C3" s="31" t="s">
        <v>1</v>
      </c>
      <c r="D3" s="31" t="s">
        <v>2</v>
      </c>
      <c r="E3" s="31" t="s">
        <v>1</v>
      </c>
      <c r="F3" s="31" t="s">
        <v>2</v>
      </c>
      <c r="H3" s="1"/>
      <c r="M3" s="31" t="s">
        <v>50</v>
      </c>
      <c r="N3" s="31" t="s">
        <v>51</v>
      </c>
      <c r="O3" s="29" t="s">
        <v>49</v>
      </c>
    </row>
    <row r="4" spans="1:26" x14ac:dyDescent="0.25">
      <c r="A4" s="79" t="s">
        <v>64</v>
      </c>
      <c r="B4" s="69">
        <v>42010</v>
      </c>
      <c r="C4" s="70" t="s">
        <v>72</v>
      </c>
      <c r="D4" s="70" t="s">
        <v>3</v>
      </c>
      <c r="E4" s="70">
        <v>0</v>
      </c>
      <c r="F4" s="70">
        <v>1</v>
      </c>
      <c r="G4" s="10"/>
      <c r="H4" s="5">
        <v>42005</v>
      </c>
      <c r="I4" s="23"/>
      <c r="M4" s="62" t="s">
        <v>4</v>
      </c>
      <c r="N4" s="63" t="s">
        <v>3</v>
      </c>
      <c r="O4" s="40">
        <f>SUMPRODUCT(($C$4:$C$137=$M$4)*($D$4:$D$137=$N$4))+SUMPRODUCT(($C$4:$C$137=$N$4)*($D$4:$D$137=$M$4))</f>
        <v>6</v>
      </c>
    </row>
    <row r="5" spans="1:26" ht="15.75" thickBot="1" x14ac:dyDescent="0.3">
      <c r="A5" s="79" t="s">
        <v>16</v>
      </c>
      <c r="B5" s="69"/>
      <c r="C5" s="70" t="s">
        <v>10</v>
      </c>
      <c r="D5" s="70" t="s">
        <v>4</v>
      </c>
      <c r="E5" s="70">
        <v>0</v>
      </c>
      <c r="F5" s="70">
        <v>1</v>
      </c>
      <c r="G5" s="10"/>
      <c r="I5" s="23"/>
      <c r="M5" s="41">
        <f>SUMPRODUCT(($C$4:$C$137=$M$4)*($D$4:$D$137=$N$4)*($E$4:$E$137))+SUMPRODUCT(($C$4:$C$137=$N$4)*($D$4:$D$137=$M$4)*($F$4:$F$137))</f>
        <v>2</v>
      </c>
      <c r="N5" s="42">
        <f>O4-M5</f>
        <v>4</v>
      </c>
    </row>
    <row r="6" spans="1:26" x14ac:dyDescent="0.25">
      <c r="A6" s="79" t="s">
        <v>37</v>
      </c>
      <c r="B6" s="69">
        <v>42011</v>
      </c>
      <c r="C6" s="70" t="s">
        <v>3</v>
      </c>
      <c r="D6" s="70" t="s">
        <v>9</v>
      </c>
      <c r="E6" s="70">
        <v>1</v>
      </c>
      <c r="F6" s="70">
        <v>0</v>
      </c>
      <c r="G6" s="26"/>
    </row>
    <row r="7" spans="1:26" x14ac:dyDescent="0.25">
      <c r="A7" s="80" t="s">
        <v>8</v>
      </c>
      <c r="B7" s="69"/>
      <c r="C7" s="70" t="s">
        <v>71</v>
      </c>
      <c r="D7" s="70" t="s">
        <v>72</v>
      </c>
      <c r="E7" s="70">
        <v>0</v>
      </c>
      <c r="F7" s="70">
        <v>1</v>
      </c>
      <c r="G7" s="26"/>
      <c r="M7" s="29" t="s">
        <v>47</v>
      </c>
      <c r="N7" s="29" t="str">
        <f>stat!C3</f>
        <v>stephaneR</v>
      </c>
      <c r="O7" s="29" t="str">
        <f>stat!D3</f>
        <v>dominique</v>
      </c>
      <c r="P7" s="29" t="str">
        <f>stat!E3</f>
        <v>henrique</v>
      </c>
      <c r="Q7" s="29" t="str">
        <f>stat!F3</f>
        <v>franckDC</v>
      </c>
      <c r="R7" s="29" t="str">
        <f>stat!G3</f>
        <v>fabien</v>
      </c>
      <c r="S7" s="29" t="str">
        <f>stat!H3</f>
        <v>remy</v>
      </c>
      <c r="T7" s="29" t="str">
        <f>stat!I3</f>
        <v>laurent</v>
      </c>
      <c r="U7" s="29" t="str">
        <f>stat!J3</f>
        <v>franckV</v>
      </c>
      <c r="V7" s="29" t="str">
        <f>stat!K3</f>
        <v>amokrane</v>
      </c>
      <c r="W7" s="29" t="str">
        <f>stat!L3</f>
        <v>patrick</v>
      </c>
      <c r="X7" s="29" t="str">
        <f>stat!M3</f>
        <v>damien</v>
      </c>
      <c r="Y7" s="29" t="str">
        <f>stat!N3</f>
        <v>alexandre</v>
      </c>
      <c r="Z7" s="29" t="str">
        <f>stat!O3</f>
        <v>stephaneB</v>
      </c>
    </row>
    <row r="8" spans="1:26" x14ac:dyDescent="0.25">
      <c r="A8" s="79" t="s">
        <v>10</v>
      </c>
      <c r="B8" s="69"/>
      <c r="C8" s="70" t="s">
        <v>4</v>
      </c>
      <c r="D8" s="70" t="s">
        <v>9</v>
      </c>
      <c r="E8" s="70">
        <v>1</v>
      </c>
      <c r="F8" s="70">
        <v>0</v>
      </c>
      <c r="G8" s="26"/>
      <c r="M8" s="29" t="s">
        <v>44</v>
      </c>
      <c r="N8" s="30">
        <f t="shared" ref="N8:X8" si="0">COUNTIF($C:$D,N7)</f>
        <v>31</v>
      </c>
      <c r="O8" s="30">
        <f t="shared" si="0"/>
        <v>20</v>
      </c>
      <c r="P8" s="30">
        <f t="shared" si="0"/>
        <v>30</v>
      </c>
      <c r="Q8" s="30">
        <f t="shared" si="0"/>
        <v>15</v>
      </c>
      <c r="R8" s="30">
        <f t="shared" si="0"/>
        <v>27</v>
      </c>
      <c r="S8" s="30">
        <f t="shared" si="0"/>
        <v>9</v>
      </c>
      <c r="T8" s="30">
        <f t="shared" si="0"/>
        <v>26</v>
      </c>
      <c r="U8" s="30">
        <f t="shared" si="0"/>
        <v>42</v>
      </c>
      <c r="V8" s="30">
        <f t="shared" si="0"/>
        <v>18</v>
      </c>
      <c r="W8" s="30">
        <f t="shared" si="0"/>
        <v>10</v>
      </c>
      <c r="X8" s="30">
        <f t="shared" si="0"/>
        <v>1</v>
      </c>
      <c r="Y8" s="30">
        <f t="shared" ref="Y8:Z8" si="1">COUNTIF($C:$D,Y7)</f>
        <v>5</v>
      </c>
      <c r="Z8" s="30">
        <f t="shared" si="1"/>
        <v>4</v>
      </c>
    </row>
    <row r="9" spans="1:26" x14ac:dyDescent="0.25">
      <c r="A9" s="79" t="s">
        <v>35</v>
      </c>
      <c r="B9" s="69">
        <v>42012</v>
      </c>
      <c r="C9" s="70" t="s">
        <v>5</v>
      </c>
      <c r="D9" s="70" t="s">
        <v>16</v>
      </c>
      <c r="E9" s="70">
        <v>1</v>
      </c>
      <c r="F9" s="70">
        <v>0</v>
      </c>
      <c r="G9" s="26"/>
      <c r="M9" s="29" t="s">
        <v>46</v>
      </c>
      <c r="N9" s="30">
        <f t="shared" ref="N9:Z9" si="2">SUMIFS($E:$E,$C:$C,N$7,$E:$E,1)+SUMIFS($F:$F,$D:$D,N$7,$F:$F,1)</f>
        <v>14</v>
      </c>
      <c r="O9" s="30">
        <f t="shared" si="2"/>
        <v>8</v>
      </c>
      <c r="P9" s="30">
        <f t="shared" si="2"/>
        <v>24</v>
      </c>
      <c r="Q9" s="30">
        <f t="shared" si="2"/>
        <v>8</v>
      </c>
      <c r="R9" s="30">
        <f t="shared" si="2"/>
        <v>17</v>
      </c>
      <c r="S9" s="30">
        <f t="shared" si="2"/>
        <v>5</v>
      </c>
      <c r="T9" s="30">
        <f t="shared" si="2"/>
        <v>18</v>
      </c>
      <c r="U9" s="30">
        <f t="shared" si="2"/>
        <v>14</v>
      </c>
      <c r="V9" s="30">
        <f t="shared" si="2"/>
        <v>4</v>
      </c>
      <c r="W9" s="30">
        <f t="shared" si="2"/>
        <v>5</v>
      </c>
      <c r="X9" s="30">
        <f t="shared" si="2"/>
        <v>1</v>
      </c>
      <c r="Y9" s="30">
        <f t="shared" si="2"/>
        <v>2</v>
      </c>
      <c r="Z9" s="30">
        <f t="shared" si="2"/>
        <v>2</v>
      </c>
    </row>
    <row r="10" spans="1:26" ht="15" customHeight="1" x14ac:dyDescent="0.25">
      <c r="A10" s="79" t="s">
        <v>4</v>
      </c>
      <c r="B10" s="69"/>
      <c r="C10" s="70" t="s">
        <v>6</v>
      </c>
      <c r="D10" s="70" t="s">
        <v>9</v>
      </c>
      <c r="E10" s="70">
        <v>0</v>
      </c>
      <c r="F10" s="70">
        <v>1</v>
      </c>
      <c r="G10" s="26"/>
      <c r="M10" s="29" t="s">
        <v>45</v>
      </c>
      <c r="N10" s="30">
        <f>N8-N11-N9</f>
        <v>16</v>
      </c>
      <c r="O10" s="30">
        <f>O8-O11-O9</f>
        <v>9</v>
      </c>
      <c r="P10" s="30">
        <f t="shared" ref="P10:S10" si="3">P8-P11-P9</f>
        <v>4</v>
      </c>
      <c r="Q10" s="30">
        <f t="shared" si="3"/>
        <v>7</v>
      </c>
      <c r="R10" s="30">
        <f t="shared" si="3"/>
        <v>9</v>
      </c>
      <c r="S10" s="30">
        <f t="shared" si="3"/>
        <v>4</v>
      </c>
      <c r="T10" s="30">
        <f t="shared" ref="T10" si="4">T8-T11-T9</f>
        <v>7</v>
      </c>
      <c r="U10" s="30">
        <f t="shared" ref="U10:V10" si="5">U8-U11-U9</f>
        <v>26</v>
      </c>
      <c r="V10" s="30">
        <f t="shared" si="5"/>
        <v>14</v>
      </c>
      <c r="W10" s="30">
        <f t="shared" ref="W10:X10" si="6">W8-W11-W9</f>
        <v>5</v>
      </c>
      <c r="X10" s="30">
        <f t="shared" si="6"/>
        <v>0</v>
      </c>
      <c r="Y10" s="30">
        <f t="shared" ref="Y10:Z10" si="7">Y8-Y11-Y9</f>
        <v>3</v>
      </c>
      <c r="Z10" s="30">
        <f t="shared" si="7"/>
        <v>2</v>
      </c>
    </row>
    <row r="11" spans="1:26" x14ac:dyDescent="0.25">
      <c r="A11" s="79" t="s">
        <v>71</v>
      </c>
      <c r="B11" s="69"/>
      <c r="C11" s="70" t="s">
        <v>4</v>
      </c>
      <c r="D11" s="70" t="s">
        <v>72</v>
      </c>
      <c r="E11" s="70">
        <v>1</v>
      </c>
      <c r="F11" s="70">
        <v>0</v>
      </c>
      <c r="G11" s="26"/>
      <c r="M11" s="29" t="s">
        <v>48</v>
      </c>
      <c r="N11" s="30">
        <f t="shared" ref="N11:Z11" si="8">SUMIFS($E:$E,$C:$C,N$7,$E:$E,0.5)/0.5+SUMIFS($F:$F,$D:$D,N$7,$F:$F,0.5)/0.5</f>
        <v>1</v>
      </c>
      <c r="O11" s="30">
        <f t="shared" si="8"/>
        <v>3</v>
      </c>
      <c r="P11" s="30">
        <f t="shared" si="8"/>
        <v>2</v>
      </c>
      <c r="Q11" s="30">
        <f t="shared" si="8"/>
        <v>0</v>
      </c>
      <c r="R11" s="30">
        <f t="shared" si="8"/>
        <v>1</v>
      </c>
      <c r="S11" s="30">
        <f t="shared" si="8"/>
        <v>0</v>
      </c>
      <c r="T11" s="30">
        <f t="shared" si="8"/>
        <v>1</v>
      </c>
      <c r="U11" s="30">
        <f t="shared" si="8"/>
        <v>2</v>
      </c>
      <c r="V11" s="30">
        <f t="shared" si="8"/>
        <v>0</v>
      </c>
      <c r="W11" s="30">
        <f t="shared" si="8"/>
        <v>0</v>
      </c>
      <c r="X11" s="30">
        <f t="shared" si="8"/>
        <v>0</v>
      </c>
      <c r="Y11" s="30">
        <f t="shared" si="8"/>
        <v>0</v>
      </c>
      <c r="Z11" s="30">
        <f t="shared" si="8"/>
        <v>0</v>
      </c>
    </row>
    <row r="12" spans="1:26" x14ac:dyDescent="0.25">
      <c r="A12" s="79" t="s">
        <v>9</v>
      </c>
      <c r="B12" s="69">
        <v>42017</v>
      </c>
      <c r="C12" s="70" t="s">
        <v>4</v>
      </c>
      <c r="D12" s="70" t="s">
        <v>6</v>
      </c>
      <c r="E12" s="70">
        <v>0</v>
      </c>
      <c r="F12" s="70">
        <v>1</v>
      </c>
      <c r="G12" s="26"/>
      <c r="M12" s="32" t="s">
        <v>53</v>
      </c>
      <c r="N12" s="33">
        <f>N9*1+N11*0.5</f>
        <v>14.5</v>
      </c>
      <c r="O12" s="33">
        <f>O9*1+O11*0.5</f>
        <v>9.5</v>
      </c>
      <c r="P12" s="33">
        <f t="shared" ref="P12:S12" si="9">P9*1+P11*0.5</f>
        <v>25</v>
      </c>
      <c r="Q12" s="33">
        <f t="shared" si="9"/>
        <v>8</v>
      </c>
      <c r="R12" s="33">
        <f t="shared" si="9"/>
        <v>17.5</v>
      </c>
      <c r="S12" s="33">
        <f t="shared" si="9"/>
        <v>5</v>
      </c>
      <c r="T12" s="33">
        <f t="shared" ref="T12" si="10">T9*1+T11*0.5</f>
        <v>18.5</v>
      </c>
      <c r="U12" s="33">
        <f t="shared" ref="U12:V12" si="11">U9*1+U11*0.5</f>
        <v>15</v>
      </c>
      <c r="V12" s="33">
        <f t="shared" si="11"/>
        <v>4</v>
      </c>
      <c r="W12" s="33">
        <f t="shared" ref="W12:X12" si="12">W9*1+W11*0.5</f>
        <v>5</v>
      </c>
      <c r="X12" s="33">
        <f t="shared" si="12"/>
        <v>1</v>
      </c>
      <c r="Y12" s="33">
        <f t="shared" ref="Y12:Z12" si="13">Y9*1+Y11*0.5</f>
        <v>2</v>
      </c>
      <c r="Z12" s="33">
        <f t="shared" si="13"/>
        <v>2</v>
      </c>
    </row>
    <row r="13" spans="1:26" x14ac:dyDescent="0.25">
      <c r="A13" s="79" t="s">
        <v>3</v>
      </c>
      <c r="B13" s="69"/>
      <c r="C13" s="70" t="s">
        <v>9</v>
      </c>
      <c r="D13" s="70" t="s">
        <v>3</v>
      </c>
      <c r="E13" s="70">
        <v>0</v>
      </c>
      <c r="F13" s="70">
        <v>1</v>
      </c>
      <c r="G13" s="26"/>
      <c r="M13" s="43" t="s">
        <v>54</v>
      </c>
      <c r="N13" s="44">
        <f>N12/N8</f>
        <v>0.46774193548387094</v>
      </c>
      <c r="O13" s="44">
        <f>O12/O8</f>
        <v>0.47499999999999998</v>
      </c>
      <c r="P13" s="44">
        <f t="shared" ref="P13:S13" si="14">P12/P8</f>
        <v>0.83333333333333337</v>
      </c>
      <c r="Q13" s="44">
        <f t="shared" si="14"/>
        <v>0.53333333333333333</v>
      </c>
      <c r="R13" s="44">
        <f t="shared" si="14"/>
        <v>0.64814814814814814</v>
      </c>
      <c r="S13" s="44">
        <f t="shared" si="14"/>
        <v>0.55555555555555558</v>
      </c>
      <c r="T13" s="44">
        <f t="shared" ref="T13" si="15">T12/T8</f>
        <v>0.71153846153846156</v>
      </c>
      <c r="U13" s="44">
        <f t="shared" ref="U13:V13" si="16">U12/U8</f>
        <v>0.35714285714285715</v>
      </c>
      <c r="V13" s="44">
        <f t="shared" si="16"/>
        <v>0.22222222222222221</v>
      </c>
      <c r="W13" s="44">
        <f t="shared" ref="W13:X13" si="17">W12/W8</f>
        <v>0.5</v>
      </c>
      <c r="X13" s="44">
        <f t="shared" si="17"/>
        <v>1</v>
      </c>
      <c r="Y13" s="44">
        <f t="shared" ref="Y13:Z13" si="18">Y12/Y8</f>
        <v>0.4</v>
      </c>
      <c r="Z13" s="44">
        <f t="shared" si="18"/>
        <v>0.5</v>
      </c>
    </row>
    <row r="14" spans="1:26" x14ac:dyDescent="0.25">
      <c r="A14" s="80" t="s">
        <v>34</v>
      </c>
      <c r="B14" s="69"/>
      <c r="C14" s="70" t="s">
        <v>9</v>
      </c>
      <c r="D14" s="70" t="s">
        <v>10</v>
      </c>
      <c r="E14" s="70">
        <v>0</v>
      </c>
      <c r="F14" s="70">
        <v>1</v>
      </c>
      <c r="G14" s="26"/>
    </row>
    <row r="15" spans="1:26" x14ac:dyDescent="0.25">
      <c r="A15" s="79" t="s">
        <v>6</v>
      </c>
      <c r="B15" s="69">
        <v>42018</v>
      </c>
      <c r="C15" s="70" t="s">
        <v>9</v>
      </c>
      <c r="D15" s="70" t="s">
        <v>10</v>
      </c>
      <c r="E15" s="70">
        <v>0</v>
      </c>
      <c r="F15" s="70">
        <v>1</v>
      </c>
      <c r="G15" s="26"/>
    </row>
    <row r="16" spans="1:26" x14ac:dyDescent="0.25">
      <c r="A16" s="79" t="s">
        <v>17</v>
      </c>
      <c r="B16" s="69"/>
      <c r="C16" s="70" t="s">
        <v>9</v>
      </c>
      <c r="D16" s="70" t="s">
        <v>10</v>
      </c>
      <c r="E16" s="70">
        <v>1</v>
      </c>
      <c r="F16" s="70">
        <v>0</v>
      </c>
      <c r="G16" s="26"/>
    </row>
    <row r="17" spans="1:8" x14ac:dyDescent="0.25">
      <c r="A17" s="79" t="s">
        <v>18</v>
      </c>
      <c r="B17" s="69"/>
      <c r="C17" s="70" t="s">
        <v>4</v>
      </c>
      <c r="D17" s="70" t="s">
        <v>5</v>
      </c>
      <c r="E17" s="70">
        <v>0</v>
      </c>
      <c r="F17" s="70">
        <v>1</v>
      </c>
      <c r="G17" s="26"/>
      <c r="H17" s="5">
        <v>42019</v>
      </c>
    </row>
    <row r="18" spans="1:8" x14ac:dyDescent="0.25">
      <c r="A18" s="79" t="s">
        <v>5</v>
      </c>
      <c r="B18" s="69">
        <v>42019</v>
      </c>
      <c r="C18" s="70" t="s">
        <v>9</v>
      </c>
      <c r="D18" s="70" t="s">
        <v>6</v>
      </c>
      <c r="E18" s="70">
        <v>1</v>
      </c>
      <c r="F18" s="70">
        <v>0</v>
      </c>
      <c r="G18" s="26"/>
    </row>
    <row r="19" spans="1:8" x14ac:dyDescent="0.25">
      <c r="A19" s="79" t="s">
        <v>72</v>
      </c>
      <c r="B19" s="69"/>
      <c r="C19" s="70" t="s">
        <v>16</v>
      </c>
      <c r="D19" s="70" t="s">
        <v>72</v>
      </c>
      <c r="E19" s="70">
        <v>0</v>
      </c>
      <c r="F19" s="70">
        <v>1</v>
      </c>
      <c r="G19" s="26"/>
    </row>
    <row r="20" spans="1:8" x14ac:dyDescent="0.25">
      <c r="A20" s="80" t="s">
        <v>19</v>
      </c>
      <c r="B20" s="69"/>
      <c r="C20" s="70" t="s">
        <v>4</v>
      </c>
      <c r="D20" s="70" t="s">
        <v>3</v>
      </c>
      <c r="E20" s="70">
        <v>0</v>
      </c>
      <c r="F20" s="70">
        <v>1</v>
      </c>
      <c r="G20" s="26"/>
    </row>
    <row r="21" spans="1:8" x14ac:dyDescent="0.25">
      <c r="A21" s="79" t="s">
        <v>36</v>
      </c>
      <c r="B21" s="69">
        <v>42023</v>
      </c>
      <c r="C21" s="70" t="s">
        <v>37</v>
      </c>
      <c r="D21" s="70" t="s">
        <v>10</v>
      </c>
      <c r="E21" s="70">
        <v>0</v>
      </c>
      <c r="F21" s="70">
        <v>1</v>
      </c>
      <c r="G21" s="26"/>
    </row>
    <row r="22" spans="1:8" x14ac:dyDescent="0.25">
      <c r="A22" s="79"/>
      <c r="B22" s="71"/>
      <c r="C22" s="70" t="s">
        <v>9</v>
      </c>
      <c r="D22" s="70" t="s">
        <v>72</v>
      </c>
      <c r="E22" s="70">
        <v>1</v>
      </c>
      <c r="F22" s="70">
        <v>0</v>
      </c>
      <c r="G22" s="26"/>
    </row>
    <row r="23" spans="1:8" x14ac:dyDescent="0.25">
      <c r="A23" s="79"/>
      <c r="B23" s="69">
        <v>42024</v>
      </c>
      <c r="C23" s="70" t="s">
        <v>3</v>
      </c>
      <c r="D23" s="70" t="s">
        <v>9</v>
      </c>
      <c r="E23" s="70">
        <v>0.5</v>
      </c>
      <c r="F23" s="70">
        <v>0.5</v>
      </c>
      <c r="G23" s="26"/>
    </row>
    <row r="24" spans="1:8" x14ac:dyDescent="0.25">
      <c r="A24" s="79"/>
      <c r="B24" s="69"/>
      <c r="C24" s="70" t="s">
        <v>10</v>
      </c>
      <c r="D24" s="70" t="s">
        <v>72</v>
      </c>
      <c r="E24" s="70">
        <v>0</v>
      </c>
      <c r="F24" s="70">
        <v>1</v>
      </c>
      <c r="G24" s="26"/>
    </row>
    <row r="25" spans="1:8" x14ac:dyDescent="0.25">
      <c r="A25" s="79"/>
      <c r="B25" s="69">
        <v>42025</v>
      </c>
      <c r="C25" s="70" t="s">
        <v>9</v>
      </c>
      <c r="D25" s="70" t="s">
        <v>71</v>
      </c>
      <c r="E25" s="70">
        <v>0</v>
      </c>
      <c r="F25" s="70">
        <v>1</v>
      </c>
      <c r="G25" s="26"/>
    </row>
    <row r="26" spans="1:8" x14ac:dyDescent="0.25">
      <c r="A26" s="80"/>
      <c r="B26" s="69"/>
      <c r="C26" s="70" t="s">
        <v>3</v>
      </c>
      <c r="D26" s="70" t="s">
        <v>72</v>
      </c>
      <c r="E26" s="70">
        <v>0</v>
      </c>
      <c r="F26" s="70">
        <v>1</v>
      </c>
      <c r="G26" s="26"/>
    </row>
    <row r="27" spans="1:8" x14ac:dyDescent="0.25">
      <c r="A27" s="80"/>
      <c r="B27" s="69">
        <v>42026</v>
      </c>
      <c r="C27" s="70" t="s">
        <v>5</v>
      </c>
      <c r="D27" s="70" t="s">
        <v>9</v>
      </c>
      <c r="E27" s="70">
        <v>1</v>
      </c>
      <c r="F27" s="70">
        <v>0</v>
      </c>
      <c r="G27" s="26"/>
    </row>
    <row r="28" spans="1:8" x14ac:dyDescent="0.25">
      <c r="A28" s="80"/>
      <c r="B28" s="69"/>
      <c r="C28" s="70" t="s">
        <v>16</v>
      </c>
      <c r="D28" s="70" t="s">
        <v>71</v>
      </c>
      <c r="E28" s="70">
        <v>1</v>
      </c>
      <c r="F28" s="70">
        <v>0</v>
      </c>
      <c r="G28" s="26"/>
    </row>
    <row r="29" spans="1:8" x14ac:dyDescent="0.25">
      <c r="A29" s="80"/>
      <c r="B29" s="69"/>
      <c r="C29" s="70" t="s">
        <v>3</v>
      </c>
      <c r="D29" s="70" t="s">
        <v>10</v>
      </c>
      <c r="E29" s="70">
        <v>0.5</v>
      </c>
      <c r="F29" s="70">
        <v>0.5</v>
      </c>
      <c r="G29" s="26"/>
    </row>
    <row r="30" spans="1:8" x14ac:dyDescent="0.25">
      <c r="A30" s="81"/>
      <c r="B30" s="69">
        <v>42027</v>
      </c>
      <c r="C30" s="70" t="s">
        <v>16</v>
      </c>
      <c r="D30" s="70" t="s">
        <v>5</v>
      </c>
      <c r="E30" s="70">
        <v>1</v>
      </c>
      <c r="F30" s="70">
        <v>0</v>
      </c>
      <c r="G30" s="26"/>
    </row>
    <row r="31" spans="1:8" x14ac:dyDescent="0.25">
      <c r="A31" s="81"/>
      <c r="B31" s="72"/>
      <c r="C31" s="71" t="s">
        <v>17</v>
      </c>
      <c r="D31" s="72" t="s">
        <v>71</v>
      </c>
      <c r="E31" s="70">
        <v>1</v>
      </c>
      <c r="F31" s="70">
        <v>0</v>
      </c>
      <c r="G31" s="26"/>
    </row>
    <row r="32" spans="1:8" x14ac:dyDescent="0.25">
      <c r="A32" s="81"/>
      <c r="B32" s="72">
        <v>42030</v>
      </c>
      <c r="C32" s="71" t="s">
        <v>3</v>
      </c>
      <c r="D32" s="72" t="s">
        <v>9</v>
      </c>
      <c r="E32" s="70">
        <v>1</v>
      </c>
      <c r="F32" s="70">
        <v>0</v>
      </c>
      <c r="G32" s="26"/>
    </row>
    <row r="33" spans="1:8" x14ac:dyDescent="0.25">
      <c r="A33" s="81"/>
      <c r="B33" s="72">
        <v>42032</v>
      </c>
      <c r="C33" s="71" t="s">
        <v>4</v>
      </c>
      <c r="D33" s="72" t="s">
        <v>5</v>
      </c>
      <c r="E33" s="70">
        <v>0</v>
      </c>
      <c r="F33" s="70">
        <v>1</v>
      </c>
      <c r="G33" s="26"/>
    </row>
    <row r="34" spans="1:8" x14ac:dyDescent="0.25">
      <c r="A34" s="81"/>
      <c r="B34" s="72"/>
      <c r="C34" s="71" t="s">
        <v>10</v>
      </c>
      <c r="D34" s="72" t="s">
        <v>71</v>
      </c>
      <c r="E34" s="70">
        <v>1</v>
      </c>
      <c r="F34" s="70">
        <v>0</v>
      </c>
      <c r="G34" s="26"/>
    </row>
    <row r="35" spans="1:8" x14ac:dyDescent="0.25">
      <c r="A35" s="81"/>
      <c r="B35" s="72"/>
      <c r="C35" s="71" t="s">
        <v>17</v>
      </c>
      <c r="D35" s="72" t="s">
        <v>34</v>
      </c>
      <c r="E35" s="70">
        <v>1</v>
      </c>
      <c r="F35" s="70">
        <v>0</v>
      </c>
      <c r="G35" s="26"/>
    </row>
    <row r="36" spans="1:8" x14ac:dyDescent="0.25">
      <c r="A36" s="81"/>
      <c r="B36" s="72">
        <v>42033</v>
      </c>
      <c r="C36" s="71" t="s">
        <v>16</v>
      </c>
      <c r="D36" s="72" t="s">
        <v>4</v>
      </c>
      <c r="E36" s="70">
        <v>0</v>
      </c>
      <c r="F36" s="70">
        <v>1</v>
      </c>
      <c r="G36" s="26"/>
    </row>
    <row r="37" spans="1:8" x14ac:dyDescent="0.25">
      <c r="A37" s="81"/>
      <c r="B37" s="72"/>
      <c r="C37" s="71" t="s">
        <v>35</v>
      </c>
      <c r="D37" s="72" t="s">
        <v>6</v>
      </c>
      <c r="E37" s="70">
        <v>0</v>
      </c>
      <c r="F37" s="70">
        <v>1</v>
      </c>
      <c r="G37" s="26"/>
    </row>
    <row r="38" spans="1:8" x14ac:dyDescent="0.25">
      <c r="A38" s="81"/>
      <c r="B38" s="72"/>
      <c r="C38" s="71" t="s">
        <v>9</v>
      </c>
      <c r="D38" s="72" t="s">
        <v>72</v>
      </c>
      <c r="E38" s="70">
        <v>1</v>
      </c>
      <c r="F38" s="70">
        <v>0</v>
      </c>
      <c r="G38" s="26"/>
    </row>
    <row r="39" spans="1:8" x14ac:dyDescent="0.25">
      <c r="A39" s="81"/>
      <c r="B39" s="72">
        <v>42034</v>
      </c>
      <c r="C39" s="71" t="s">
        <v>36</v>
      </c>
      <c r="D39" s="72" t="s">
        <v>8</v>
      </c>
      <c r="E39" s="70">
        <v>0</v>
      </c>
      <c r="F39" s="70">
        <v>1</v>
      </c>
      <c r="G39" s="26"/>
    </row>
    <row r="40" spans="1:8" x14ac:dyDescent="0.25">
      <c r="A40" s="81"/>
      <c r="B40" s="72"/>
      <c r="C40" s="71" t="s">
        <v>4</v>
      </c>
      <c r="D40" s="72" t="s">
        <v>9</v>
      </c>
      <c r="E40" s="70">
        <v>1</v>
      </c>
      <c r="F40" s="70">
        <v>0</v>
      </c>
      <c r="G40" s="26"/>
    </row>
    <row r="41" spans="1:8" x14ac:dyDescent="0.25">
      <c r="A41" s="81"/>
      <c r="B41" s="72">
        <v>42037</v>
      </c>
      <c r="C41" s="71" t="s">
        <v>16</v>
      </c>
      <c r="D41" s="72" t="s">
        <v>4</v>
      </c>
      <c r="E41" s="70">
        <v>0</v>
      </c>
      <c r="F41" s="70">
        <v>1</v>
      </c>
      <c r="G41" s="26"/>
      <c r="H41" t="s">
        <v>38</v>
      </c>
    </row>
    <row r="42" spans="1:8" x14ac:dyDescent="0.25">
      <c r="A42" s="81"/>
      <c r="B42" s="72"/>
      <c r="C42" s="71" t="s">
        <v>6</v>
      </c>
      <c r="D42" s="72" t="s">
        <v>71</v>
      </c>
      <c r="E42" s="70">
        <v>1</v>
      </c>
      <c r="F42" s="70">
        <v>0</v>
      </c>
      <c r="G42" s="26"/>
    </row>
    <row r="43" spans="1:8" x14ac:dyDescent="0.25">
      <c r="A43" s="81"/>
      <c r="B43" s="72">
        <v>42038</v>
      </c>
      <c r="C43" s="71" t="s">
        <v>10</v>
      </c>
      <c r="D43" s="72" t="s">
        <v>3</v>
      </c>
      <c r="E43" s="70">
        <v>0</v>
      </c>
      <c r="F43" s="70">
        <v>1</v>
      </c>
      <c r="G43" s="26"/>
    </row>
    <row r="44" spans="1:8" x14ac:dyDescent="0.25">
      <c r="A44" s="81"/>
      <c r="B44" s="72"/>
      <c r="C44" s="71" t="s">
        <v>9</v>
      </c>
      <c r="D44" s="72" t="s">
        <v>3</v>
      </c>
      <c r="E44" s="70">
        <v>0</v>
      </c>
      <c r="F44" s="70">
        <v>1</v>
      </c>
      <c r="G44" s="26"/>
    </row>
    <row r="45" spans="1:8" x14ac:dyDescent="0.25">
      <c r="A45" s="81"/>
      <c r="B45" s="72"/>
      <c r="C45" s="71" t="s">
        <v>4</v>
      </c>
      <c r="D45" s="72" t="s">
        <v>72</v>
      </c>
      <c r="E45" s="70">
        <v>1</v>
      </c>
      <c r="F45" s="70">
        <v>0</v>
      </c>
      <c r="G45" s="26"/>
    </row>
    <row r="46" spans="1:8" x14ac:dyDescent="0.25">
      <c r="A46" s="81"/>
      <c r="B46" s="72">
        <v>42039</v>
      </c>
      <c r="C46" s="71" t="s">
        <v>4</v>
      </c>
      <c r="D46" s="72" t="s">
        <v>3</v>
      </c>
      <c r="E46" s="70">
        <v>0</v>
      </c>
      <c r="F46" s="70">
        <v>1</v>
      </c>
      <c r="G46" s="26"/>
    </row>
    <row r="47" spans="1:8" x14ac:dyDescent="0.25">
      <c r="A47" s="81"/>
      <c r="B47" s="72"/>
      <c r="C47" s="71" t="s">
        <v>72</v>
      </c>
      <c r="D47" s="72" t="s">
        <v>71</v>
      </c>
      <c r="E47" s="70">
        <v>0</v>
      </c>
      <c r="F47" s="70">
        <v>1</v>
      </c>
      <c r="G47" s="26"/>
    </row>
    <row r="48" spans="1:8" x14ac:dyDescent="0.25">
      <c r="A48" s="81"/>
      <c r="B48" s="72"/>
      <c r="C48" s="71" t="s">
        <v>6</v>
      </c>
      <c r="D48" s="72" t="s">
        <v>9</v>
      </c>
      <c r="E48" s="70">
        <v>0.5</v>
      </c>
      <c r="F48" s="70">
        <v>0.5</v>
      </c>
      <c r="G48" s="26"/>
    </row>
    <row r="49" spans="1:8" x14ac:dyDescent="0.25">
      <c r="A49" s="81"/>
      <c r="B49" s="72">
        <v>42040</v>
      </c>
      <c r="C49" s="71" t="s">
        <v>17</v>
      </c>
      <c r="D49" s="72" t="s">
        <v>3</v>
      </c>
      <c r="E49" s="70">
        <v>0</v>
      </c>
      <c r="F49" s="70">
        <v>1</v>
      </c>
      <c r="G49" s="26"/>
    </row>
    <row r="50" spans="1:8" x14ac:dyDescent="0.25">
      <c r="A50" s="81"/>
      <c r="B50" s="72"/>
      <c r="C50" s="71" t="s">
        <v>71</v>
      </c>
      <c r="D50" s="72" t="s">
        <v>16</v>
      </c>
      <c r="E50" s="70">
        <v>1</v>
      </c>
      <c r="F50" s="70">
        <v>0</v>
      </c>
      <c r="G50" s="26"/>
    </row>
    <row r="51" spans="1:8" x14ac:dyDescent="0.25">
      <c r="A51" s="81"/>
      <c r="B51" s="72"/>
      <c r="C51" s="71" t="s">
        <v>72</v>
      </c>
      <c r="D51" s="72" t="s">
        <v>9</v>
      </c>
      <c r="E51" s="70">
        <v>1</v>
      </c>
      <c r="F51" s="70">
        <v>0</v>
      </c>
      <c r="G51" s="26"/>
    </row>
    <row r="52" spans="1:8" x14ac:dyDescent="0.25">
      <c r="A52" s="81"/>
      <c r="B52" s="72"/>
      <c r="C52" s="71" t="s">
        <v>37</v>
      </c>
      <c r="D52" s="72" t="s">
        <v>19</v>
      </c>
      <c r="E52" s="70">
        <v>1</v>
      </c>
      <c r="F52" s="70">
        <v>0</v>
      </c>
      <c r="G52" s="26"/>
    </row>
    <row r="53" spans="1:8" x14ac:dyDescent="0.25">
      <c r="A53" s="81"/>
      <c r="B53" s="72">
        <v>42041</v>
      </c>
      <c r="C53" s="71" t="s">
        <v>4</v>
      </c>
      <c r="D53" s="72" t="s">
        <v>16</v>
      </c>
      <c r="E53" s="70">
        <v>1</v>
      </c>
      <c r="F53" s="70">
        <v>0</v>
      </c>
      <c r="G53" s="26"/>
    </row>
    <row r="54" spans="1:8" x14ac:dyDescent="0.25">
      <c r="A54" s="81"/>
      <c r="B54" s="72"/>
      <c r="C54" s="71" t="s">
        <v>6</v>
      </c>
      <c r="D54" s="72" t="s">
        <v>72</v>
      </c>
      <c r="E54" s="70">
        <v>0</v>
      </c>
      <c r="F54" s="70">
        <v>1</v>
      </c>
      <c r="G54" s="26"/>
    </row>
    <row r="55" spans="1:8" x14ac:dyDescent="0.25">
      <c r="A55" s="81"/>
      <c r="B55" s="72">
        <v>42045</v>
      </c>
      <c r="C55" s="71" t="s">
        <v>5</v>
      </c>
      <c r="D55" s="72" t="s">
        <v>6</v>
      </c>
      <c r="E55" s="70">
        <v>0</v>
      </c>
      <c r="F55" s="70">
        <v>1</v>
      </c>
      <c r="G55" s="26"/>
    </row>
    <row r="56" spans="1:8" x14ac:dyDescent="0.25">
      <c r="A56" s="81"/>
      <c r="B56" s="72"/>
      <c r="C56" s="71" t="s">
        <v>9</v>
      </c>
      <c r="D56" s="72" t="s">
        <v>10</v>
      </c>
      <c r="E56" s="70">
        <v>1</v>
      </c>
      <c r="F56" s="70">
        <v>0</v>
      </c>
      <c r="G56" s="26"/>
    </row>
    <row r="57" spans="1:8" x14ac:dyDescent="0.25">
      <c r="A57" s="81"/>
      <c r="B57" s="72"/>
      <c r="C57" s="71" t="s">
        <v>72</v>
      </c>
      <c r="D57" s="72" t="s">
        <v>3</v>
      </c>
      <c r="E57" s="70">
        <v>0</v>
      </c>
      <c r="F57" s="70">
        <v>1</v>
      </c>
      <c r="G57" s="26"/>
    </row>
    <row r="58" spans="1:8" x14ac:dyDescent="0.25">
      <c r="A58" s="81"/>
      <c r="B58" s="72">
        <v>42046</v>
      </c>
      <c r="C58" s="71" t="s">
        <v>3</v>
      </c>
      <c r="D58" s="72" t="s">
        <v>6</v>
      </c>
      <c r="E58" s="70">
        <v>1</v>
      </c>
      <c r="F58" s="70">
        <v>0</v>
      </c>
      <c r="G58" s="26"/>
      <c r="H58" t="s">
        <v>43</v>
      </c>
    </row>
    <row r="59" spans="1:8" x14ac:dyDescent="0.25">
      <c r="A59" s="81"/>
      <c r="B59" s="72"/>
      <c r="C59" s="71" t="s">
        <v>16</v>
      </c>
      <c r="D59" s="72" t="s">
        <v>35</v>
      </c>
      <c r="E59" s="70">
        <v>1</v>
      </c>
      <c r="F59" s="70">
        <v>0</v>
      </c>
      <c r="G59" s="26"/>
    </row>
    <row r="60" spans="1:8" x14ac:dyDescent="0.25">
      <c r="A60" s="81"/>
      <c r="B60" s="72">
        <v>42048</v>
      </c>
      <c r="C60" s="71" t="s">
        <v>9</v>
      </c>
      <c r="D60" s="72" t="s">
        <v>3</v>
      </c>
      <c r="E60" s="70">
        <v>0</v>
      </c>
      <c r="F60" s="70">
        <v>1</v>
      </c>
      <c r="G60" s="26"/>
    </row>
    <row r="61" spans="1:8" x14ac:dyDescent="0.25">
      <c r="A61" s="81"/>
      <c r="B61" s="72"/>
      <c r="C61" s="71" t="s">
        <v>10</v>
      </c>
      <c r="D61" s="72" t="s">
        <v>72</v>
      </c>
      <c r="E61" s="70">
        <v>0.5</v>
      </c>
      <c r="F61" s="70">
        <v>0.5</v>
      </c>
      <c r="G61" s="26"/>
    </row>
    <row r="62" spans="1:8" x14ac:dyDescent="0.25">
      <c r="A62" s="81"/>
      <c r="B62" s="72"/>
      <c r="C62" s="71" t="s">
        <v>71</v>
      </c>
      <c r="D62" s="72" t="s">
        <v>16</v>
      </c>
      <c r="E62" s="70">
        <v>1</v>
      </c>
      <c r="F62" s="70">
        <v>0</v>
      </c>
      <c r="G62" s="26"/>
    </row>
    <row r="63" spans="1:8" x14ac:dyDescent="0.25">
      <c r="A63" s="81"/>
      <c r="B63" s="72">
        <v>42051</v>
      </c>
      <c r="C63" s="71" t="s">
        <v>3</v>
      </c>
      <c r="D63" s="72" t="s">
        <v>4</v>
      </c>
      <c r="E63" s="70">
        <v>0</v>
      </c>
      <c r="F63" s="70">
        <v>1</v>
      </c>
      <c r="G63" s="26"/>
    </row>
    <row r="64" spans="1:8" x14ac:dyDescent="0.25">
      <c r="A64" s="81"/>
      <c r="B64" s="72"/>
      <c r="C64" s="71" t="s">
        <v>72</v>
      </c>
      <c r="D64" s="72" t="s">
        <v>10</v>
      </c>
      <c r="E64" s="70">
        <v>1</v>
      </c>
      <c r="F64" s="70">
        <v>0</v>
      </c>
      <c r="G64" s="26"/>
    </row>
    <row r="65" spans="1:8" x14ac:dyDescent="0.25">
      <c r="A65" s="81"/>
      <c r="B65" s="72">
        <v>42052</v>
      </c>
      <c r="C65" s="71" t="s">
        <v>10</v>
      </c>
      <c r="D65" s="72" t="s">
        <v>4</v>
      </c>
      <c r="E65" s="70">
        <v>0.5</v>
      </c>
      <c r="F65" s="70">
        <v>0.5</v>
      </c>
      <c r="G65" s="26"/>
    </row>
    <row r="66" spans="1:8" x14ac:dyDescent="0.25">
      <c r="A66" s="81"/>
      <c r="B66" s="72"/>
      <c r="C66" s="71" t="s">
        <v>72</v>
      </c>
      <c r="D66" s="72" t="s">
        <v>9</v>
      </c>
      <c r="E66" s="70">
        <v>1</v>
      </c>
      <c r="F66" s="70">
        <v>0</v>
      </c>
      <c r="G66" s="26"/>
    </row>
    <row r="67" spans="1:8" x14ac:dyDescent="0.25">
      <c r="A67" s="81"/>
      <c r="B67" s="72">
        <v>42054</v>
      </c>
      <c r="C67" s="71" t="s">
        <v>3</v>
      </c>
      <c r="D67" s="72" t="s">
        <v>6</v>
      </c>
      <c r="E67" s="70">
        <v>1</v>
      </c>
      <c r="F67" s="70">
        <v>0</v>
      </c>
      <c r="G67" s="26"/>
    </row>
    <row r="68" spans="1:8" x14ac:dyDescent="0.25">
      <c r="A68" s="81"/>
      <c r="B68" s="72"/>
      <c r="C68" s="71" t="s">
        <v>9</v>
      </c>
      <c r="D68" s="72" t="s">
        <v>10</v>
      </c>
      <c r="E68" s="70">
        <v>0</v>
      </c>
      <c r="F68" s="70">
        <v>1</v>
      </c>
      <c r="G68" s="26"/>
    </row>
    <row r="69" spans="1:8" x14ac:dyDescent="0.25">
      <c r="B69" s="64">
        <v>42058</v>
      </c>
      <c r="C69" s="65" t="s">
        <v>4</v>
      </c>
      <c r="D69" s="64" t="s">
        <v>3</v>
      </c>
      <c r="E69" s="67">
        <v>1</v>
      </c>
      <c r="F69" s="67">
        <v>0</v>
      </c>
      <c r="G69" s="26"/>
    </row>
    <row r="70" spans="1:8" x14ac:dyDescent="0.25">
      <c r="B70" s="64"/>
      <c r="C70" s="65" t="s">
        <v>9</v>
      </c>
      <c r="D70" s="64" t="s">
        <v>16</v>
      </c>
      <c r="E70" s="67">
        <v>1</v>
      </c>
      <c r="F70" s="67">
        <v>0</v>
      </c>
      <c r="G70" s="26"/>
    </row>
    <row r="71" spans="1:8" x14ac:dyDescent="0.25">
      <c r="B71" s="64">
        <v>42059</v>
      </c>
      <c r="C71" s="65" t="s">
        <v>10</v>
      </c>
      <c r="D71" s="64" t="s">
        <v>3</v>
      </c>
      <c r="E71" s="67">
        <v>0</v>
      </c>
      <c r="F71" s="67">
        <v>1</v>
      </c>
      <c r="G71" s="26"/>
    </row>
    <row r="72" spans="1:8" ht="14.25" customHeight="1" x14ac:dyDescent="0.25">
      <c r="B72" s="64"/>
      <c r="C72" s="65" t="s">
        <v>6</v>
      </c>
      <c r="D72" s="64" t="s">
        <v>34</v>
      </c>
      <c r="E72" s="67">
        <v>1</v>
      </c>
      <c r="F72" s="67">
        <v>0</v>
      </c>
      <c r="G72" s="26"/>
      <c r="H72" t="s">
        <v>62</v>
      </c>
    </row>
    <row r="73" spans="1:8" ht="14.25" customHeight="1" x14ac:dyDescent="0.25">
      <c r="B73" s="64"/>
      <c r="C73" s="65" t="s">
        <v>72</v>
      </c>
      <c r="D73" s="64" t="s">
        <v>9</v>
      </c>
      <c r="E73" s="67">
        <v>1</v>
      </c>
      <c r="F73" s="67">
        <v>0</v>
      </c>
      <c r="G73" s="26"/>
    </row>
    <row r="74" spans="1:8" ht="14.25" customHeight="1" x14ac:dyDescent="0.25">
      <c r="B74" s="64">
        <v>42060</v>
      </c>
      <c r="C74" s="65" t="s">
        <v>71</v>
      </c>
      <c r="D74" s="64" t="s">
        <v>10</v>
      </c>
      <c r="E74" s="67">
        <v>1</v>
      </c>
      <c r="F74" s="67">
        <v>0</v>
      </c>
      <c r="G74" s="26"/>
    </row>
    <row r="75" spans="1:8" ht="14.25" customHeight="1" x14ac:dyDescent="0.25">
      <c r="B75" s="64"/>
      <c r="C75" s="65" t="s">
        <v>16</v>
      </c>
      <c r="D75" s="64" t="s">
        <v>6</v>
      </c>
      <c r="E75" s="67">
        <v>0</v>
      </c>
      <c r="F75" s="67">
        <v>1</v>
      </c>
      <c r="G75" s="26"/>
    </row>
    <row r="76" spans="1:8" ht="14.25" customHeight="1" x14ac:dyDescent="0.25">
      <c r="B76" s="64">
        <v>42061</v>
      </c>
      <c r="C76" s="65" t="s">
        <v>4</v>
      </c>
      <c r="D76" s="64" t="s">
        <v>9</v>
      </c>
      <c r="E76" s="67">
        <v>1</v>
      </c>
      <c r="F76" s="67">
        <v>0</v>
      </c>
      <c r="G76" s="26"/>
    </row>
    <row r="77" spans="1:8" ht="14.25" customHeight="1" x14ac:dyDescent="0.25">
      <c r="B77" s="64"/>
      <c r="C77" s="65" t="s">
        <v>16</v>
      </c>
      <c r="D77" s="64" t="s">
        <v>3</v>
      </c>
      <c r="E77" s="67">
        <v>0</v>
      </c>
      <c r="F77" s="67">
        <v>1</v>
      </c>
      <c r="G77" s="26"/>
    </row>
    <row r="78" spans="1:8" ht="14.25" customHeight="1" x14ac:dyDescent="0.25">
      <c r="B78" s="64"/>
      <c r="C78" s="65" t="s">
        <v>18</v>
      </c>
      <c r="D78" s="64" t="s">
        <v>37</v>
      </c>
      <c r="E78" s="67">
        <v>1</v>
      </c>
      <c r="F78" s="67">
        <v>0</v>
      </c>
      <c r="G78" s="26"/>
    </row>
    <row r="79" spans="1:8" ht="14.25" customHeight="1" x14ac:dyDescent="0.25">
      <c r="B79" s="64"/>
      <c r="C79" s="65" t="s">
        <v>35</v>
      </c>
      <c r="D79" s="64" t="s">
        <v>18</v>
      </c>
      <c r="E79" s="67">
        <v>0</v>
      </c>
      <c r="F79" s="67">
        <v>1</v>
      </c>
      <c r="G79" s="26"/>
    </row>
    <row r="80" spans="1:8" ht="14.25" customHeight="1" x14ac:dyDescent="0.25">
      <c r="B80" s="64"/>
      <c r="C80" s="65" t="s">
        <v>72</v>
      </c>
      <c r="D80" s="64" t="s">
        <v>10</v>
      </c>
      <c r="E80" s="67">
        <v>0</v>
      </c>
      <c r="F80" s="67">
        <v>1</v>
      </c>
      <c r="G80" s="26"/>
    </row>
    <row r="81" spans="2:7" ht="14.25" customHeight="1" x14ac:dyDescent="0.25">
      <c r="B81" s="64">
        <v>42062</v>
      </c>
      <c r="C81" s="65" t="s">
        <v>72</v>
      </c>
      <c r="D81" s="64" t="s">
        <v>4</v>
      </c>
      <c r="E81" s="67">
        <v>0</v>
      </c>
      <c r="F81" s="67">
        <v>1</v>
      </c>
      <c r="G81" s="26"/>
    </row>
    <row r="82" spans="2:7" ht="14.25" customHeight="1" x14ac:dyDescent="0.25">
      <c r="B82" s="64"/>
      <c r="C82" s="65" t="s">
        <v>6</v>
      </c>
      <c r="D82" s="64" t="s">
        <v>16</v>
      </c>
      <c r="E82" s="67">
        <v>1</v>
      </c>
      <c r="F82" s="67">
        <v>0</v>
      </c>
      <c r="G82" s="26"/>
    </row>
    <row r="83" spans="2:7" ht="14.25" customHeight="1" x14ac:dyDescent="0.25">
      <c r="B83" s="64">
        <v>42065</v>
      </c>
      <c r="C83" s="65" t="s">
        <v>3</v>
      </c>
      <c r="D83" s="64" t="s">
        <v>9</v>
      </c>
      <c r="E83" s="67">
        <v>1</v>
      </c>
      <c r="F83" s="67">
        <v>0</v>
      </c>
      <c r="G83" s="26"/>
    </row>
    <row r="84" spans="2:7" ht="14.25" customHeight="1" x14ac:dyDescent="0.25">
      <c r="B84" s="64"/>
      <c r="C84" s="65" t="s">
        <v>4</v>
      </c>
      <c r="D84" s="64" t="s">
        <v>72</v>
      </c>
      <c r="E84" s="67">
        <v>1</v>
      </c>
      <c r="F84" s="67">
        <v>0</v>
      </c>
      <c r="G84" s="26"/>
    </row>
    <row r="85" spans="2:7" ht="14.25" customHeight="1" x14ac:dyDescent="0.25">
      <c r="B85" s="64">
        <v>42066</v>
      </c>
      <c r="C85" s="65" t="s">
        <v>18</v>
      </c>
      <c r="D85" s="64" t="s">
        <v>63</v>
      </c>
      <c r="E85" s="67">
        <v>0</v>
      </c>
      <c r="F85" s="67">
        <v>1</v>
      </c>
      <c r="G85" s="26"/>
    </row>
    <row r="86" spans="2:7" ht="14.25" customHeight="1" x14ac:dyDescent="0.25">
      <c r="B86" s="64"/>
      <c r="C86" s="65" t="s">
        <v>3</v>
      </c>
      <c r="D86" s="64" t="s">
        <v>72</v>
      </c>
      <c r="E86" s="67">
        <v>1</v>
      </c>
      <c r="F86" s="67">
        <v>0</v>
      </c>
      <c r="G86" s="26"/>
    </row>
    <row r="87" spans="2:7" ht="14.25" customHeight="1" x14ac:dyDescent="0.25">
      <c r="B87" s="64"/>
      <c r="C87" s="65" t="s">
        <v>10</v>
      </c>
      <c r="D87" s="64" t="s">
        <v>4</v>
      </c>
      <c r="E87" s="67">
        <v>1</v>
      </c>
      <c r="F87" s="67">
        <v>0</v>
      </c>
      <c r="G87" s="26"/>
    </row>
    <row r="88" spans="2:7" ht="14.25" customHeight="1" x14ac:dyDescent="0.25">
      <c r="B88" s="64"/>
      <c r="C88" s="65" t="s">
        <v>35</v>
      </c>
      <c r="D88" s="64" t="s">
        <v>37</v>
      </c>
      <c r="E88" s="67">
        <v>1</v>
      </c>
      <c r="F88" s="67">
        <v>0</v>
      </c>
      <c r="G88" s="26"/>
    </row>
    <row r="89" spans="2:7" ht="14.25" customHeight="1" x14ac:dyDescent="0.25">
      <c r="B89" s="64">
        <v>42067</v>
      </c>
      <c r="C89" s="65" t="s">
        <v>3</v>
      </c>
      <c r="D89" s="64" t="s">
        <v>9</v>
      </c>
      <c r="E89" s="67">
        <v>1</v>
      </c>
      <c r="F89" s="67">
        <v>0</v>
      </c>
      <c r="G89" s="26"/>
    </row>
    <row r="90" spans="2:7" ht="14.25" customHeight="1" x14ac:dyDescent="0.25">
      <c r="B90" s="64"/>
      <c r="C90" s="65" t="s">
        <v>37</v>
      </c>
      <c r="D90" s="64" t="s">
        <v>6</v>
      </c>
      <c r="E90" s="67">
        <v>0</v>
      </c>
      <c r="F90" s="67">
        <v>1</v>
      </c>
      <c r="G90" s="26"/>
    </row>
    <row r="91" spans="2:7" ht="14.25" customHeight="1" x14ac:dyDescent="0.25">
      <c r="B91" s="64">
        <v>42068</v>
      </c>
      <c r="C91" s="65" t="s">
        <v>72</v>
      </c>
      <c r="D91" s="64" t="s">
        <v>17</v>
      </c>
      <c r="E91" s="67">
        <v>1</v>
      </c>
      <c r="F91" s="67">
        <v>0</v>
      </c>
      <c r="G91" s="26"/>
    </row>
    <row r="92" spans="2:7" ht="14.25" customHeight="1" x14ac:dyDescent="0.25">
      <c r="B92" s="64"/>
      <c r="C92" s="65" t="s">
        <v>64</v>
      </c>
      <c r="D92" s="64" t="s">
        <v>35</v>
      </c>
      <c r="E92" s="67">
        <v>1</v>
      </c>
      <c r="F92" s="67">
        <v>0</v>
      </c>
      <c r="G92" s="26"/>
    </row>
    <row r="93" spans="2:7" ht="12" customHeight="1" x14ac:dyDescent="0.25">
      <c r="B93" s="64">
        <v>42069</v>
      </c>
      <c r="C93" s="65" t="s">
        <v>6</v>
      </c>
      <c r="D93" s="64" t="s">
        <v>65</v>
      </c>
      <c r="E93" s="67">
        <v>1</v>
      </c>
      <c r="F93" s="67">
        <v>0</v>
      </c>
      <c r="G93" s="26"/>
    </row>
    <row r="94" spans="2:7" ht="14.25" customHeight="1" x14ac:dyDescent="0.25">
      <c r="B94" s="64"/>
      <c r="C94" s="65" t="s">
        <v>72</v>
      </c>
      <c r="D94" s="64" t="s">
        <v>9</v>
      </c>
      <c r="E94" s="67">
        <v>0</v>
      </c>
      <c r="F94" s="67">
        <v>1</v>
      </c>
      <c r="G94" s="26"/>
    </row>
    <row r="95" spans="2:7" ht="14.25" customHeight="1" x14ac:dyDescent="0.25">
      <c r="B95" s="64">
        <v>42074</v>
      </c>
      <c r="C95" s="65" t="s">
        <v>72</v>
      </c>
      <c r="D95" s="64" t="s">
        <v>9</v>
      </c>
      <c r="E95" s="67">
        <v>1</v>
      </c>
      <c r="F95" s="67">
        <v>0</v>
      </c>
      <c r="G95" s="26"/>
    </row>
    <row r="96" spans="2:7" ht="14.25" customHeight="1" x14ac:dyDescent="0.25">
      <c r="B96" s="64">
        <v>42075</v>
      </c>
      <c r="C96" s="65" t="s">
        <v>9</v>
      </c>
      <c r="D96" s="64" t="s">
        <v>71</v>
      </c>
      <c r="E96" s="67">
        <v>0</v>
      </c>
      <c r="F96" s="67">
        <v>1</v>
      </c>
      <c r="G96" s="26"/>
    </row>
    <row r="97" spans="1:8" ht="14.25" customHeight="1" x14ac:dyDescent="0.25">
      <c r="B97" s="64">
        <v>42076</v>
      </c>
      <c r="C97" s="65" t="s">
        <v>6</v>
      </c>
      <c r="D97" s="64" t="s">
        <v>72</v>
      </c>
      <c r="E97" s="67">
        <v>1</v>
      </c>
      <c r="F97" s="67">
        <v>0</v>
      </c>
      <c r="G97" s="26"/>
    </row>
    <row r="98" spans="1:8" ht="14.25" customHeight="1" x14ac:dyDescent="0.25">
      <c r="B98" s="64"/>
      <c r="C98" s="65" t="s">
        <v>71</v>
      </c>
      <c r="D98" s="64" t="s">
        <v>9</v>
      </c>
      <c r="E98" s="67">
        <v>1</v>
      </c>
      <c r="F98" s="67">
        <v>0</v>
      </c>
      <c r="G98" s="26"/>
    </row>
    <row r="99" spans="1:8" ht="14.25" customHeight="1" x14ac:dyDescent="0.25">
      <c r="B99" s="64"/>
      <c r="C99" s="65" t="s">
        <v>4</v>
      </c>
      <c r="D99" s="64" t="s">
        <v>16</v>
      </c>
      <c r="E99" s="67">
        <v>1</v>
      </c>
      <c r="F99" s="67">
        <v>0</v>
      </c>
      <c r="G99" s="26"/>
    </row>
    <row r="100" spans="1:8" ht="14.25" customHeight="1" x14ac:dyDescent="0.25">
      <c r="B100" s="64">
        <v>42079</v>
      </c>
      <c r="C100" s="65" t="s">
        <v>18</v>
      </c>
      <c r="D100" s="64" t="s">
        <v>6</v>
      </c>
      <c r="E100" s="67">
        <v>1</v>
      </c>
      <c r="F100" s="67">
        <v>0</v>
      </c>
      <c r="G100" s="26"/>
    </row>
    <row r="101" spans="1:8" ht="14.25" customHeight="1" x14ac:dyDescent="0.25">
      <c r="B101" s="64"/>
      <c r="C101" s="65" t="s">
        <v>9</v>
      </c>
      <c r="D101" s="64" t="s">
        <v>3</v>
      </c>
      <c r="E101" s="67">
        <v>0</v>
      </c>
      <c r="F101" s="67">
        <v>1</v>
      </c>
      <c r="G101" s="26"/>
    </row>
    <row r="102" spans="1:8" ht="14.25" customHeight="1" x14ac:dyDescent="0.25">
      <c r="A102" s="89">
        <v>42080</v>
      </c>
      <c r="B102" s="64">
        <v>42080</v>
      </c>
      <c r="C102" s="65" t="s">
        <v>17</v>
      </c>
      <c r="D102" s="64" t="s">
        <v>4</v>
      </c>
      <c r="E102" s="67">
        <v>0</v>
      </c>
      <c r="F102" s="67">
        <v>1</v>
      </c>
      <c r="G102" s="26"/>
    </row>
    <row r="103" spans="1:8" ht="14.25" customHeight="1" x14ac:dyDescent="0.25">
      <c r="B103" s="64"/>
      <c r="C103" s="65" t="s">
        <v>9</v>
      </c>
      <c r="D103" s="64" t="s">
        <v>6</v>
      </c>
      <c r="E103" s="67">
        <v>1</v>
      </c>
      <c r="F103" s="67">
        <v>0</v>
      </c>
      <c r="G103" s="26"/>
    </row>
    <row r="104" spans="1:8" ht="14.25" customHeight="1" x14ac:dyDescent="0.25">
      <c r="B104" s="64"/>
      <c r="C104" s="65" t="s">
        <v>9</v>
      </c>
      <c r="D104" s="64" t="s">
        <v>18</v>
      </c>
      <c r="E104" s="67">
        <v>1</v>
      </c>
      <c r="F104" s="67">
        <v>0</v>
      </c>
      <c r="G104" s="26"/>
      <c r="H104" t="s">
        <v>66</v>
      </c>
    </row>
    <row r="105" spans="1:8" ht="14.25" customHeight="1" x14ac:dyDescent="0.25">
      <c r="B105" s="64">
        <v>42081</v>
      </c>
      <c r="C105" s="65" t="s">
        <v>3</v>
      </c>
      <c r="D105" s="64" t="s">
        <v>72</v>
      </c>
      <c r="E105" s="67">
        <v>1</v>
      </c>
      <c r="F105" s="67">
        <v>0</v>
      </c>
      <c r="G105" s="26"/>
    </row>
    <row r="106" spans="1:8" ht="14.25" customHeight="1" x14ac:dyDescent="0.25">
      <c r="B106" s="64"/>
      <c r="C106" s="65" t="s">
        <v>9</v>
      </c>
      <c r="D106" s="64" t="s">
        <v>16</v>
      </c>
      <c r="E106" s="67">
        <v>0</v>
      </c>
      <c r="F106" s="67">
        <v>1</v>
      </c>
      <c r="G106" s="26"/>
    </row>
    <row r="107" spans="1:8" ht="14.25" customHeight="1" x14ac:dyDescent="0.25">
      <c r="B107" s="64"/>
      <c r="C107" s="65" t="s">
        <v>18</v>
      </c>
      <c r="D107" s="64" t="s">
        <v>19</v>
      </c>
      <c r="E107" s="67">
        <v>0</v>
      </c>
      <c r="F107" s="67">
        <v>1</v>
      </c>
      <c r="G107" s="26"/>
    </row>
    <row r="108" spans="1:8" ht="14.25" customHeight="1" x14ac:dyDescent="0.25">
      <c r="B108" s="64">
        <v>42082</v>
      </c>
      <c r="C108" s="65" t="s">
        <v>5</v>
      </c>
      <c r="D108" s="64" t="s">
        <v>6</v>
      </c>
      <c r="E108" s="67">
        <v>0</v>
      </c>
      <c r="F108" s="67">
        <v>1</v>
      </c>
      <c r="G108" s="26"/>
    </row>
    <row r="109" spans="1:8" ht="14.25" customHeight="1" x14ac:dyDescent="0.25">
      <c r="B109" s="64"/>
      <c r="C109" s="65" t="s">
        <v>3</v>
      </c>
      <c r="D109" s="64" t="s">
        <v>4</v>
      </c>
      <c r="E109" s="67">
        <v>1</v>
      </c>
      <c r="F109" s="67">
        <v>0</v>
      </c>
      <c r="G109" s="26"/>
    </row>
    <row r="110" spans="1:8" ht="14.25" customHeight="1" x14ac:dyDescent="0.25">
      <c r="B110" s="64">
        <v>42083</v>
      </c>
      <c r="C110" s="65" t="s">
        <v>9</v>
      </c>
      <c r="D110" s="64" t="s">
        <v>72</v>
      </c>
      <c r="E110" s="67">
        <v>0</v>
      </c>
      <c r="F110" s="67">
        <v>1</v>
      </c>
      <c r="G110" s="26"/>
    </row>
    <row r="111" spans="1:8" ht="14.25" customHeight="1" x14ac:dyDescent="0.25">
      <c r="B111" s="64"/>
      <c r="C111" s="65" t="s">
        <v>6</v>
      </c>
      <c r="D111" s="64" t="s">
        <v>16</v>
      </c>
      <c r="E111" s="67">
        <v>1</v>
      </c>
      <c r="F111" s="67">
        <v>0</v>
      </c>
      <c r="G111" s="26"/>
    </row>
    <row r="112" spans="1:8" ht="14.25" customHeight="1" x14ac:dyDescent="0.25">
      <c r="B112" s="64">
        <v>42084</v>
      </c>
      <c r="C112" s="65" t="s">
        <v>3</v>
      </c>
      <c r="D112" s="64" t="s">
        <v>10</v>
      </c>
      <c r="E112" s="67">
        <v>0</v>
      </c>
      <c r="F112" s="67">
        <v>1</v>
      </c>
      <c r="G112" s="26"/>
    </row>
    <row r="113" spans="2:8" ht="14.25" customHeight="1" x14ac:dyDescent="0.25">
      <c r="B113" s="64"/>
      <c r="C113" s="65" t="s">
        <v>18</v>
      </c>
      <c r="D113" s="64" t="s">
        <v>6</v>
      </c>
      <c r="E113" s="67">
        <v>0</v>
      </c>
      <c r="F113" s="67">
        <v>1</v>
      </c>
      <c r="G113" s="26"/>
    </row>
    <row r="114" spans="2:8" ht="14.25" customHeight="1" x14ac:dyDescent="0.25">
      <c r="B114" s="64"/>
      <c r="C114" s="65" t="s">
        <v>64</v>
      </c>
      <c r="D114" s="64" t="s">
        <v>35</v>
      </c>
      <c r="E114" s="67">
        <v>1</v>
      </c>
      <c r="F114" s="67">
        <v>0</v>
      </c>
      <c r="G114" s="26"/>
    </row>
    <row r="115" spans="2:8" ht="14.25" customHeight="1" x14ac:dyDescent="0.25">
      <c r="B115" s="64"/>
      <c r="C115" s="65" t="s">
        <v>9</v>
      </c>
      <c r="D115" s="64" t="s">
        <v>72</v>
      </c>
      <c r="E115" s="67">
        <v>1</v>
      </c>
      <c r="F115" s="67">
        <v>0</v>
      </c>
      <c r="G115" s="26"/>
    </row>
    <row r="116" spans="2:8" ht="14.25" customHeight="1" x14ac:dyDescent="0.25">
      <c r="B116" s="64">
        <v>42088</v>
      </c>
      <c r="C116" s="65" t="s">
        <v>10</v>
      </c>
      <c r="D116" s="64" t="s">
        <v>3</v>
      </c>
      <c r="E116" s="67">
        <v>0</v>
      </c>
      <c r="F116" s="67">
        <v>1</v>
      </c>
      <c r="G116" s="26"/>
    </row>
    <row r="117" spans="2:8" ht="14.25" customHeight="1" x14ac:dyDescent="0.25">
      <c r="B117" s="64"/>
      <c r="C117" s="65" t="s">
        <v>4</v>
      </c>
      <c r="D117" s="64" t="s">
        <v>9</v>
      </c>
      <c r="E117" s="67">
        <v>1</v>
      </c>
      <c r="F117" s="67">
        <v>0</v>
      </c>
      <c r="G117" s="26"/>
    </row>
    <row r="118" spans="2:8" ht="14.25" customHeight="1" x14ac:dyDescent="0.25">
      <c r="B118" s="64"/>
      <c r="C118" s="65" t="s">
        <v>35</v>
      </c>
      <c r="D118" s="64" t="s">
        <v>19</v>
      </c>
      <c r="E118" s="67">
        <v>0</v>
      </c>
      <c r="F118" s="67">
        <v>1</v>
      </c>
      <c r="G118" s="26"/>
    </row>
    <row r="119" spans="2:8" ht="14.25" customHeight="1" x14ac:dyDescent="0.25">
      <c r="B119" s="64"/>
      <c r="C119" s="65" t="s">
        <v>18</v>
      </c>
      <c r="D119" s="64" t="s">
        <v>16</v>
      </c>
      <c r="E119" s="67">
        <v>1</v>
      </c>
      <c r="F119" s="67">
        <v>0</v>
      </c>
      <c r="G119" s="26"/>
    </row>
    <row r="120" spans="2:8" ht="14.25" customHeight="1" x14ac:dyDescent="0.25">
      <c r="B120" s="64"/>
      <c r="C120" s="65" t="s">
        <v>64</v>
      </c>
      <c r="D120" s="64" t="s">
        <v>72</v>
      </c>
      <c r="E120" s="67">
        <v>0</v>
      </c>
      <c r="F120" s="67">
        <v>1</v>
      </c>
      <c r="G120" s="26"/>
    </row>
    <row r="121" spans="2:8" ht="14.25" customHeight="1" x14ac:dyDescent="0.25">
      <c r="B121" s="64">
        <v>42089</v>
      </c>
      <c r="C121" s="65" t="s">
        <v>64</v>
      </c>
      <c r="D121" s="64" t="s">
        <v>18</v>
      </c>
      <c r="E121" s="67">
        <v>0</v>
      </c>
      <c r="F121" s="67">
        <v>1</v>
      </c>
      <c r="G121" s="26"/>
    </row>
    <row r="122" spans="2:8" ht="14.25" customHeight="1" x14ac:dyDescent="0.25">
      <c r="B122" s="64"/>
      <c r="C122" s="65" t="s">
        <v>6</v>
      </c>
      <c r="D122" s="64" t="s">
        <v>71</v>
      </c>
      <c r="E122" s="67">
        <v>1</v>
      </c>
      <c r="F122" s="67">
        <v>0</v>
      </c>
      <c r="G122" s="26"/>
      <c r="H122" t="s">
        <v>67</v>
      </c>
    </row>
    <row r="123" spans="2:8" ht="14.25" customHeight="1" x14ac:dyDescent="0.25">
      <c r="B123" s="64"/>
      <c r="C123" s="65" t="s">
        <v>6</v>
      </c>
      <c r="D123" s="64" t="s">
        <v>18</v>
      </c>
      <c r="E123" s="67">
        <v>1</v>
      </c>
      <c r="F123" s="67">
        <v>0</v>
      </c>
      <c r="G123" s="26"/>
    </row>
    <row r="124" spans="2:8" ht="14.25" customHeight="1" x14ac:dyDescent="0.25">
      <c r="B124" s="64"/>
      <c r="C124" s="65" t="s">
        <v>9</v>
      </c>
      <c r="D124" s="64" t="s">
        <v>5</v>
      </c>
      <c r="E124" s="67">
        <v>1</v>
      </c>
      <c r="F124" s="67">
        <v>0</v>
      </c>
      <c r="G124" s="26"/>
    </row>
    <row r="125" spans="2:8" ht="14.25" customHeight="1" x14ac:dyDescent="0.25">
      <c r="B125" s="64">
        <v>42090</v>
      </c>
      <c r="C125" s="65" t="s">
        <v>9</v>
      </c>
      <c r="D125" s="64" t="s">
        <v>4</v>
      </c>
      <c r="E125" s="67">
        <v>1</v>
      </c>
      <c r="F125" s="67">
        <v>0</v>
      </c>
      <c r="G125" s="26"/>
    </row>
    <row r="126" spans="2:8" ht="14.25" customHeight="1" x14ac:dyDescent="0.25">
      <c r="B126" s="64"/>
      <c r="C126" s="65" t="s">
        <v>9</v>
      </c>
      <c r="D126" s="64" t="s">
        <v>36</v>
      </c>
      <c r="E126" s="67">
        <v>1</v>
      </c>
      <c r="F126" s="67">
        <v>0</v>
      </c>
      <c r="G126" s="26"/>
    </row>
    <row r="127" spans="2:8" ht="14.25" customHeight="1" x14ac:dyDescent="0.25">
      <c r="B127" s="64"/>
      <c r="C127" s="65" t="s">
        <v>35</v>
      </c>
      <c r="D127" s="64" t="s">
        <v>71</v>
      </c>
      <c r="E127" s="67">
        <v>0</v>
      </c>
      <c r="F127" s="67">
        <v>1</v>
      </c>
      <c r="G127" s="26"/>
    </row>
    <row r="128" spans="2:8" ht="14.25" customHeight="1" x14ac:dyDescent="0.25">
      <c r="B128" s="64"/>
      <c r="C128" s="65" t="s">
        <v>72</v>
      </c>
      <c r="D128" s="64" t="s">
        <v>64</v>
      </c>
      <c r="E128" s="67">
        <v>1</v>
      </c>
      <c r="F128" s="67">
        <v>0</v>
      </c>
      <c r="G128" s="26"/>
    </row>
    <row r="129" spans="1:12" ht="14.25" customHeight="1" x14ac:dyDescent="0.25">
      <c r="B129" s="64"/>
      <c r="C129" s="65" t="s">
        <v>6</v>
      </c>
      <c r="D129" s="64" t="s">
        <v>36</v>
      </c>
      <c r="E129" s="67">
        <v>1</v>
      </c>
      <c r="F129" s="67">
        <v>0</v>
      </c>
      <c r="G129" s="26"/>
    </row>
    <row r="130" spans="1:12" ht="14.25" customHeight="1" x14ac:dyDescent="0.25">
      <c r="B130" s="64">
        <v>42093</v>
      </c>
      <c r="C130" s="65" t="s">
        <v>4</v>
      </c>
      <c r="D130" s="64" t="s">
        <v>3</v>
      </c>
      <c r="E130" s="67">
        <v>0</v>
      </c>
      <c r="F130" s="67">
        <v>1</v>
      </c>
      <c r="G130" s="26"/>
    </row>
    <row r="131" spans="1:12" ht="14.25" customHeight="1" x14ac:dyDescent="0.25">
      <c r="B131" s="64">
        <v>42094</v>
      </c>
      <c r="C131" s="65" t="s">
        <v>72</v>
      </c>
      <c r="D131" s="64" t="s">
        <v>4</v>
      </c>
      <c r="E131" s="67">
        <v>0</v>
      </c>
      <c r="F131" s="67">
        <v>1</v>
      </c>
      <c r="G131" s="26"/>
    </row>
    <row r="132" spans="1:12" ht="14.25" customHeight="1" x14ac:dyDescent="0.25">
      <c r="B132" s="64"/>
      <c r="C132" s="65" t="s">
        <v>5</v>
      </c>
      <c r="D132" s="64" t="s">
        <v>71</v>
      </c>
      <c r="E132" s="67">
        <v>1</v>
      </c>
      <c r="F132" s="67">
        <v>0</v>
      </c>
      <c r="G132" s="26"/>
    </row>
    <row r="133" spans="1:12" ht="14.25" customHeight="1" x14ac:dyDescent="0.25">
      <c r="B133" s="64"/>
      <c r="C133" s="64" t="s">
        <v>19</v>
      </c>
      <c r="D133" s="65" t="s">
        <v>6</v>
      </c>
      <c r="E133" s="67">
        <v>0</v>
      </c>
      <c r="F133" s="67">
        <v>1</v>
      </c>
      <c r="G133" s="26"/>
    </row>
    <row r="134" spans="1:12" ht="14.25" customHeight="1" x14ac:dyDescent="0.25">
      <c r="B134" s="64"/>
      <c r="C134" s="65" t="s">
        <v>9</v>
      </c>
      <c r="D134" s="64" t="s">
        <v>3</v>
      </c>
      <c r="E134" s="67">
        <v>0</v>
      </c>
      <c r="F134" s="67">
        <v>1</v>
      </c>
      <c r="G134" s="26"/>
    </row>
    <row r="135" spans="1:12" ht="14.25" customHeight="1" x14ac:dyDescent="0.25">
      <c r="B135" s="27"/>
      <c r="C135" s="28"/>
      <c r="D135" s="27"/>
      <c r="E135" s="18"/>
      <c r="F135" s="18"/>
      <c r="G135" s="26"/>
    </row>
    <row r="136" spans="1:12" ht="14.25" customHeight="1" x14ac:dyDescent="0.25">
      <c r="B136" s="27"/>
      <c r="C136" s="28"/>
      <c r="D136" s="27"/>
      <c r="E136" s="18"/>
      <c r="F136" s="18"/>
      <c r="G136" s="26"/>
    </row>
    <row r="137" spans="1:12" ht="14.25" customHeight="1" x14ac:dyDescent="0.25">
      <c r="B137" s="27"/>
      <c r="C137" s="28"/>
      <c r="D137" s="27"/>
      <c r="E137" s="18"/>
      <c r="F137" s="18"/>
      <c r="G137" s="26"/>
    </row>
    <row r="138" spans="1:12" ht="14.25" customHeight="1" x14ac:dyDescent="0.25">
      <c r="A138" s="82"/>
      <c r="B138" s="73"/>
      <c r="C138" s="74"/>
      <c r="D138" s="73" t="s">
        <v>59</v>
      </c>
      <c r="E138" s="75">
        <f>SUM(E4:E137)</f>
        <v>70.5</v>
      </c>
      <c r="F138" s="75">
        <f>SUM(F4:F137)</f>
        <v>60.5</v>
      </c>
      <c r="G138" s="26">
        <f>E138+F138</f>
        <v>131</v>
      </c>
      <c r="H138" s="10"/>
      <c r="I138" s="10"/>
      <c r="J138" s="10"/>
      <c r="K138" s="10"/>
      <c r="L138" s="10"/>
    </row>
    <row r="139" spans="1:12" x14ac:dyDescent="0.25">
      <c r="B139" s="27"/>
      <c r="C139" s="28"/>
      <c r="D139" s="27"/>
      <c r="E139" s="18"/>
      <c r="F139" s="18"/>
      <c r="G139" s="26"/>
    </row>
    <row r="140" spans="1:12" x14ac:dyDescent="0.25">
      <c r="B140" s="27"/>
      <c r="C140" s="28"/>
      <c r="D140" s="27"/>
      <c r="E140" s="18"/>
      <c r="F140" s="18"/>
      <c r="G140" s="26"/>
    </row>
    <row r="141" spans="1:12" x14ac:dyDescent="0.25">
      <c r="B141" s="27"/>
      <c r="C141" s="28"/>
      <c r="D141" s="27"/>
      <c r="E141" s="18"/>
      <c r="F141" s="18"/>
      <c r="G141" s="26"/>
    </row>
    <row r="142" spans="1:12" x14ac:dyDescent="0.25">
      <c r="B142" s="27"/>
      <c r="C142" s="28"/>
      <c r="D142" s="27"/>
      <c r="E142" s="18"/>
      <c r="F142" s="18"/>
      <c r="G142" s="26"/>
    </row>
    <row r="143" spans="1:12" x14ac:dyDescent="0.25">
      <c r="B143" s="27"/>
      <c r="C143" s="28"/>
      <c r="D143" s="27"/>
      <c r="E143" s="18"/>
      <c r="F143" s="18"/>
      <c r="G143" s="26"/>
    </row>
    <row r="144" spans="1:12" x14ac:dyDescent="0.25">
      <c r="B144" s="27"/>
      <c r="C144" s="28"/>
      <c r="D144" s="27"/>
      <c r="E144" s="18"/>
      <c r="F144" s="18"/>
      <c r="G144" s="26"/>
    </row>
    <row r="145" spans="2:7" x14ac:dyDescent="0.25">
      <c r="B145" s="27"/>
      <c r="C145" s="28"/>
      <c r="D145" s="27"/>
      <c r="E145" s="18"/>
      <c r="F145" s="18"/>
      <c r="G145" s="26"/>
    </row>
    <row r="146" spans="2:7" x14ac:dyDescent="0.25">
      <c r="B146" s="6"/>
      <c r="D146" s="6"/>
      <c r="E146" s="18"/>
      <c r="F146" s="18"/>
      <c r="G146" s="9"/>
    </row>
  </sheetData>
  <autoFilter ref="C3:D134"/>
  <sortState ref="A4:A25">
    <sortCondition ref="A4"/>
  </sortState>
  <dataValidations disablePrompts="1" count="1">
    <dataValidation type="list" allowBlank="1" showInputMessage="1" showErrorMessage="1" sqref="M4:N4">
      <formula1>$A$4:$A$30058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6"/>
  <sheetViews>
    <sheetView topLeftCell="A131" workbookViewId="0">
      <selection activeCell="C4" sqref="C4"/>
    </sheetView>
  </sheetViews>
  <sheetFormatPr baseColWidth="10" defaultColWidth="9.140625" defaultRowHeight="15" x14ac:dyDescent="0.25"/>
  <cols>
    <col min="1" max="1" width="3.7109375" style="77" customWidth="1"/>
    <col min="2" max="2" width="7.5703125" style="23" customWidth="1"/>
    <col min="3" max="3" width="12" style="23" customWidth="1"/>
    <col min="4" max="4" width="12.85546875" style="23" customWidth="1"/>
    <col min="5" max="6" width="9.140625" style="23"/>
    <col min="7" max="7" width="25.7109375" customWidth="1"/>
    <col min="13" max="13" width="10.5703125" customWidth="1"/>
    <col min="14" max="25" width="10.7109375" customWidth="1"/>
    <col min="26" max="26" width="11.5703125" customWidth="1"/>
  </cols>
  <sheetData>
    <row r="1" spans="1:26" ht="18.75" x14ac:dyDescent="0.3">
      <c r="B1" s="7" t="s">
        <v>52</v>
      </c>
    </row>
    <row r="3" spans="1:26" ht="15.75" thickBot="1" x14ac:dyDescent="0.3">
      <c r="A3" s="78" t="s">
        <v>55</v>
      </c>
      <c r="B3" s="31" t="s">
        <v>0</v>
      </c>
      <c r="C3" s="31" t="s">
        <v>1</v>
      </c>
      <c r="D3" s="31" t="s">
        <v>2</v>
      </c>
      <c r="E3" s="31" t="s">
        <v>1</v>
      </c>
      <c r="F3" s="31" t="s">
        <v>2</v>
      </c>
      <c r="G3" s="48" t="s">
        <v>75</v>
      </c>
      <c r="H3" s="1"/>
      <c r="M3" s="31" t="s">
        <v>50</v>
      </c>
      <c r="N3" s="31" t="s">
        <v>51</v>
      </c>
      <c r="O3" s="29" t="s">
        <v>49</v>
      </c>
    </row>
    <row r="4" spans="1:26" x14ac:dyDescent="0.25">
      <c r="A4" s="77" t="s">
        <v>64</v>
      </c>
      <c r="B4" s="69">
        <v>42095</v>
      </c>
      <c r="C4" s="70" t="s">
        <v>10</v>
      </c>
      <c r="D4" s="70" t="s">
        <v>9</v>
      </c>
      <c r="E4" s="70">
        <v>1</v>
      </c>
      <c r="F4" s="70">
        <v>0</v>
      </c>
      <c r="G4" s="10"/>
      <c r="H4" s="5"/>
      <c r="I4" s="23"/>
      <c r="M4" s="62" t="s">
        <v>3</v>
      </c>
      <c r="N4" s="63" t="s">
        <v>10</v>
      </c>
      <c r="O4" s="40">
        <f>SUMPRODUCT(($C$4:$C$148=$M$4)*($D$4:$D$148=$N$4))+SUMPRODUCT(($C$4:$C$148=$N$4)*($D$4:$D$148=$M$4))</f>
        <v>10</v>
      </c>
    </row>
    <row r="5" spans="1:26" ht="15.75" thickBot="1" x14ac:dyDescent="0.3">
      <c r="A5" s="79" t="s">
        <v>16</v>
      </c>
      <c r="B5" s="69"/>
      <c r="C5" s="70" t="s">
        <v>4</v>
      </c>
      <c r="D5" s="70" t="s">
        <v>16</v>
      </c>
      <c r="E5" s="70">
        <v>1</v>
      </c>
      <c r="F5" s="70">
        <v>0</v>
      </c>
      <c r="G5" s="10"/>
      <c r="I5" s="23"/>
      <c r="M5" s="41">
        <f>SUMPRODUCT(($C$4:$C$148=$M$4)*($D$4:$D$148=$N$4)*($E$4:$E$148))+SUMPRODUCT(($C$4:$C$148=$N$4)*($D$4:$D$148=$M$4)*($F$4:$F$148))</f>
        <v>5.5</v>
      </c>
      <c r="N5" s="42">
        <f>O4-M5</f>
        <v>4.5</v>
      </c>
    </row>
    <row r="6" spans="1:26" x14ac:dyDescent="0.25">
      <c r="A6" s="79" t="s">
        <v>37</v>
      </c>
      <c r="B6" s="69">
        <v>42096</v>
      </c>
      <c r="C6" s="70" t="s">
        <v>9</v>
      </c>
      <c r="D6" s="70" t="s">
        <v>64</v>
      </c>
      <c r="E6" s="70">
        <v>1</v>
      </c>
      <c r="F6" s="70">
        <v>0</v>
      </c>
      <c r="G6" s="26"/>
    </row>
    <row r="7" spans="1:26" x14ac:dyDescent="0.25">
      <c r="A7" s="79" t="s">
        <v>8</v>
      </c>
      <c r="B7" s="69"/>
      <c r="C7" s="70" t="s">
        <v>4</v>
      </c>
      <c r="D7" s="70" t="s">
        <v>71</v>
      </c>
      <c r="E7" s="70">
        <v>0</v>
      </c>
      <c r="F7" s="70">
        <v>1</v>
      </c>
      <c r="G7" s="26"/>
      <c r="M7" s="29" t="s">
        <v>47</v>
      </c>
      <c r="N7" s="29" t="str">
        <f>stat!C3</f>
        <v>stephaneR</v>
      </c>
      <c r="O7" s="29" t="str">
        <f>stat!D3</f>
        <v>dominique</v>
      </c>
      <c r="P7" s="29" t="str">
        <f>stat!E3</f>
        <v>henrique</v>
      </c>
      <c r="Q7" s="29" t="str">
        <f>stat!F3</f>
        <v>franckDC</v>
      </c>
      <c r="R7" s="29" t="str">
        <f>stat!G3</f>
        <v>fabien</v>
      </c>
      <c r="S7" s="29" t="str">
        <f>stat!H3</f>
        <v>remy</v>
      </c>
      <c r="T7" s="29" t="str">
        <f>stat!I3</f>
        <v>laurent</v>
      </c>
      <c r="U7" s="29" t="str">
        <f>stat!J3</f>
        <v>franckV</v>
      </c>
      <c r="V7" s="29" t="str">
        <f>stat!K3</f>
        <v>amokrane</v>
      </c>
      <c r="W7" s="29" t="str">
        <f>stat!L3</f>
        <v>patrick</v>
      </c>
      <c r="X7" s="29" t="str">
        <f>stat!M3</f>
        <v>damien</v>
      </c>
      <c r="Y7" s="29" t="str">
        <f>stat!N3</f>
        <v>alexandre</v>
      </c>
      <c r="Z7" s="29" t="str">
        <f>stat!O3</f>
        <v>stephaneB</v>
      </c>
    </row>
    <row r="8" spans="1:26" x14ac:dyDescent="0.25">
      <c r="A8" s="79" t="s">
        <v>10</v>
      </c>
      <c r="B8" s="69"/>
      <c r="C8" s="70" t="s">
        <v>37</v>
      </c>
      <c r="D8" s="70" t="s">
        <v>35</v>
      </c>
      <c r="E8" s="70">
        <v>1</v>
      </c>
      <c r="F8" s="70">
        <v>0</v>
      </c>
      <c r="G8" s="26"/>
      <c r="M8" s="29" t="s">
        <v>44</v>
      </c>
      <c r="N8" s="30">
        <f t="shared" ref="N8:Z8" si="0">COUNTIF($C:$D,N7)</f>
        <v>32</v>
      </c>
      <c r="O8" s="30">
        <f t="shared" si="0"/>
        <v>28</v>
      </c>
      <c r="P8" s="30">
        <f t="shared" si="0"/>
        <v>26</v>
      </c>
      <c r="Q8" s="30">
        <f t="shared" si="0"/>
        <v>25</v>
      </c>
      <c r="R8" s="30">
        <f t="shared" si="0"/>
        <v>36</v>
      </c>
      <c r="S8" s="30">
        <f t="shared" si="0"/>
        <v>14</v>
      </c>
      <c r="T8" s="30">
        <f t="shared" si="0"/>
        <v>26</v>
      </c>
      <c r="U8" s="30">
        <f t="shared" si="0"/>
        <v>42</v>
      </c>
      <c r="V8" s="30">
        <f t="shared" si="0"/>
        <v>29</v>
      </c>
      <c r="W8" s="30">
        <f t="shared" si="0"/>
        <v>9</v>
      </c>
      <c r="X8" s="30">
        <f t="shared" si="0"/>
        <v>8</v>
      </c>
      <c r="Y8" s="30">
        <f t="shared" si="0"/>
        <v>4</v>
      </c>
      <c r="Z8" s="30">
        <f t="shared" si="0"/>
        <v>4</v>
      </c>
    </row>
    <row r="9" spans="1:26" x14ac:dyDescent="0.25">
      <c r="A9" s="79" t="s">
        <v>35</v>
      </c>
      <c r="B9" s="69"/>
      <c r="C9" s="70" t="s">
        <v>10</v>
      </c>
      <c r="D9" s="70" t="s">
        <v>6</v>
      </c>
      <c r="E9" s="70">
        <v>1</v>
      </c>
      <c r="F9" s="70">
        <v>0</v>
      </c>
      <c r="G9" s="26"/>
      <c r="M9" s="29" t="s">
        <v>46</v>
      </c>
      <c r="N9" s="30">
        <f t="shared" ref="N9:Z9" si="1">SUMIFS($E:$E,$C:$C,N$7,$E:$E,1)+SUMIFS($F:$F,$D:$D,N$7,$F:$F,1)</f>
        <v>14</v>
      </c>
      <c r="O9" s="30">
        <f t="shared" si="1"/>
        <v>20</v>
      </c>
      <c r="P9" s="30">
        <f t="shared" si="1"/>
        <v>18</v>
      </c>
      <c r="Q9" s="30">
        <f t="shared" si="1"/>
        <v>15</v>
      </c>
      <c r="R9" s="30">
        <f t="shared" si="1"/>
        <v>17</v>
      </c>
      <c r="S9" s="30">
        <f t="shared" si="1"/>
        <v>6</v>
      </c>
      <c r="T9" s="30">
        <f t="shared" si="1"/>
        <v>14</v>
      </c>
      <c r="U9" s="30">
        <f t="shared" si="1"/>
        <v>20</v>
      </c>
      <c r="V9" s="30">
        <f t="shared" si="1"/>
        <v>12</v>
      </c>
      <c r="W9" s="30">
        <f t="shared" si="1"/>
        <v>2</v>
      </c>
      <c r="X9" s="30">
        <f t="shared" si="1"/>
        <v>3</v>
      </c>
      <c r="Y9" s="30">
        <f t="shared" si="1"/>
        <v>1</v>
      </c>
      <c r="Z9" s="30">
        <f t="shared" si="1"/>
        <v>2</v>
      </c>
    </row>
    <row r="10" spans="1:26" ht="15" customHeight="1" x14ac:dyDescent="0.25">
      <c r="A10" s="79" t="s">
        <v>4</v>
      </c>
      <c r="B10" s="69">
        <v>42097</v>
      </c>
      <c r="C10" s="70" t="s">
        <v>6</v>
      </c>
      <c r="D10" s="70" t="s">
        <v>9</v>
      </c>
      <c r="E10" s="70">
        <v>1</v>
      </c>
      <c r="F10" s="70">
        <v>0</v>
      </c>
      <c r="G10" s="26"/>
      <c r="M10" s="29" t="s">
        <v>45</v>
      </c>
      <c r="N10" s="30">
        <f>N8-N11-N9</f>
        <v>17</v>
      </c>
      <c r="O10" s="30">
        <f>O8-O11-O9</f>
        <v>7</v>
      </c>
      <c r="P10" s="30">
        <f t="shared" ref="P10:X10" si="2">P8-P11-P9</f>
        <v>7</v>
      </c>
      <c r="Q10" s="30">
        <f t="shared" si="2"/>
        <v>10</v>
      </c>
      <c r="R10" s="30">
        <f t="shared" si="2"/>
        <v>18</v>
      </c>
      <c r="S10" s="30">
        <f t="shared" si="2"/>
        <v>7</v>
      </c>
      <c r="T10" s="30">
        <f t="shared" si="2"/>
        <v>11</v>
      </c>
      <c r="U10" s="30">
        <f t="shared" si="2"/>
        <v>22</v>
      </c>
      <c r="V10" s="30">
        <f t="shared" si="2"/>
        <v>17</v>
      </c>
      <c r="W10" s="30">
        <f t="shared" si="2"/>
        <v>7</v>
      </c>
      <c r="X10" s="30">
        <f t="shared" si="2"/>
        <v>5</v>
      </c>
      <c r="Y10" s="30">
        <f t="shared" ref="Y10:Z10" si="3">Y8-Y11-Y9</f>
        <v>3</v>
      </c>
      <c r="Z10" s="30">
        <f t="shared" si="3"/>
        <v>2</v>
      </c>
    </row>
    <row r="11" spans="1:26" x14ac:dyDescent="0.25">
      <c r="A11" s="79" t="s">
        <v>71</v>
      </c>
      <c r="B11" s="69"/>
      <c r="C11" s="70" t="s">
        <v>72</v>
      </c>
      <c r="D11" s="70" t="s">
        <v>5</v>
      </c>
      <c r="E11" s="70">
        <v>1</v>
      </c>
      <c r="F11" s="70">
        <v>0</v>
      </c>
      <c r="G11" s="26"/>
      <c r="M11" s="29" t="s">
        <v>48</v>
      </c>
      <c r="N11" s="30">
        <f t="shared" ref="N11:Z11" si="4">SUMIFS($E:$E,$C:$C,N$7,$E:$E,0.5)/0.5+SUMIFS($F:$F,$D:$D,N$7,$F:$F,0.5)/0.5</f>
        <v>1</v>
      </c>
      <c r="O11" s="30">
        <f t="shared" si="4"/>
        <v>1</v>
      </c>
      <c r="P11" s="30">
        <f t="shared" si="4"/>
        <v>1</v>
      </c>
      <c r="Q11" s="30">
        <f t="shared" si="4"/>
        <v>0</v>
      </c>
      <c r="R11" s="30">
        <f t="shared" si="4"/>
        <v>1</v>
      </c>
      <c r="S11" s="30">
        <f t="shared" si="4"/>
        <v>1</v>
      </c>
      <c r="T11" s="30">
        <f t="shared" si="4"/>
        <v>1</v>
      </c>
      <c r="U11" s="30">
        <f t="shared" si="4"/>
        <v>0</v>
      </c>
      <c r="V11" s="30">
        <f t="shared" si="4"/>
        <v>0</v>
      </c>
      <c r="W11" s="30">
        <f t="shared" si="4"/>
        <v>0</v>
      </c>
      <c r="X11" s="30">
        <f t="shared" si="4"/>
        <v>0</v>
      </c>
      <c r="Y11" s="30">
        <f t="shared" si="4"/>
        <v>0</v>
      </c>
      <c r="Z11" s="30">
        <f t="shared" si="4"/>
        <v>0</v>
      </c>
    </row>
    <row r="12" spans="1:26" x14ac:dyDescent="0.25">
      <c r="A12" s="79" t="s">
        <v>9</v>
      </c>
      <c r="B12" s="69">
        <v>42101</v>
      </c>
      <c r="C12" s="70" t="s">
        <v>9</v>
      </c>
      <c r="D12" s="70" t="s">
        <v>71</v>
      </c>
      <c r="E12" s="70">
        <v>1</v>
      </c>
      <c r="F12" s="70">
        <v>0</v>
      </c>
      <c r="G12" s="26"/>
      <c r="M12" s="32" t="s">
        <v>53</v>
      </c>
      <c r="N12" s="33">
        <f>N9*1+N11*0.5</f>
        <v>14.5</v>
      </c>
      <c r="O12" s="33">
        <f>O9*1+O11*0.5</f>
        <v>20.5</v>
      </c>
      <c r="P12" s="33">
        <f t="shared" ref="P12:X12" si="5">P9*1+P11*0.5</f>
        <v>18.5</v>
      </c>
      <c r="Q12" s="33">
        <f t="shared" si="5"/>
        <v>15</v>
      </c>
      <c r="R12" s="33">
        <f t="shared" si="5"/>
        <v>17.5</v>
      </c>
      <c r="S12" s="33">
        <f t="shared" si="5"/>
        <v>6.5</v>
      </c>
      <c r="T12" s="33">
        <f t="shared" si="5"/>
        <v>14.5</v>
      </c>
      <c r="U12" s="33">
        <f t="shared" si="5"/>
        <v>20</v>
      </c>
      <c r="V12" s="33">
        <f t="shared" si="5"/>
        <v>12</v>
      </c>
      <c r="W12" s="33">
        <f t="shared" si="5"/>
        <v>2</v>
      </c>
      <c r="X12" s="33">
        <f t="shared" si="5"/>
        <v>3</v>
      </c>
      <c r="Y12" s="33">
        <f t="shared" ref="Y12:Z12" si="6">Y9*1+Y11*0.5</f>
        <v>1</v>
      </c>
      <c r="Z12" s="33">
        <f t="shared" si="6"/>
        <v>2</v>
      </c>
    </row>
    <row r="13" spans="1:26" x14ac:dyDescent="0.25">
      <c r="A13" s="79" t="s">
        <v>3</v>
      </c>
      <c r="B13" s="69"/>
      <c r="C13" s="70" t="s">
        <v>9</v>
      </c>
      <c r="D13" s="70" t="s">
        <v>72</v>
      </c>
      <c r="E13" s="70">
        <v>1</v>
      </c>
      <c r="F13" s="70">
        <v>0</v>
      </c>
      <c r="G13" s="26"/>
      <c r="M13" s="43" t="s">
        <v>54</v>
      </c>
      <c r="N13" s="44">
        <f>N12/N8</f>
        <v>0.453125</v>
      </c>
      <c r="O13" s="44">
        <f>O12/O8</f>
        <v>0.7321428571428571</v>
      </c>
      <c r="P13" s="44">
        <f t="shared" ref="P13:X13" si="7">P12/P8</f>
        <v>0.71153846153846156</v>
      </c>
      <c r="Q13" s="44">
        <f t="shared" si="7"/>
        <v>0.6</v>
      </c>
      <c r="R13" s="44">
        <f t="shared" si="7"/>
        <v>0.4861111111111111</v>
      </c>
      <c r="S13" s="44">
        <f t="shared" si="7"/>
        <v>0.4642857142857143</v>
      </c>
      <c r="T13" s="44">
        <f t="shared" si="7"/>
        <v>0.55769230769230771</v>
      </c>
      <c r="U13" s="44">
        <f t="shared" si="7"/>
        <v>0.47619047619047616</v>
      </c>
      <c r="V13" s="44">
        <f t="shared" si="7"/>
        <v>0.41379310344827586</v>
      </c>
      <c r="W13" s="44">
        <f t="shared" si="7"/>
        <v>0.22222222222222221</v>
      </c>
      <c r="X13" s="44">
        <f t="shared" si="7"/>
        <v>0.375</v>
      </c>
      <c r="Y13" s="44">
        <f t="shared" ref="Y13:Z13" si="8">Y12/Y8</f>
        <v>0.25</v>
      </c>
      <c r="Z13" s="44">
        <f t="shared" si="8"/>
        <v>0.5</v>
      </c>
    </row>
    <row r="14" spans="1:26" x14ac:dyDescent="0.25">
      <c r="A14" s="80" t="s">
        <v>34</v>
      </c>
      <c r="B14" s="69"/>
      <c r="C14" s="70" t="s">
        <v>64</v>
      </c>
      <c r="D14" s="70" t="s">
        <v>71</v>
      </c>
      <c r="E14" s="70">
        <v>1</v>
      </c>
      <c r="F14" s="70">
        <v>0</v>
      </c>
      <c r="G14" s="26"/>
    </row>
    <row r="15" spans="1:26" x14ac:dyDescent="0.25">
      <c r="A15" s="77" t="s">
        <v>6</v>
      </c>
      <c r="B15" s="69">
        <v>42102</v>
      </c>
      <c r="C15" s="70" t="s">
        <v>9</v>
      </c>
      <c r="D15" s="70" t="s">
        <v>10</v>
      </c>
      <c r="E15" s="70">
        <v>0</v>
      </c>
      <c r="F15" s="70">
        <v>1</v>
      </c>
      <c r="G15" s="26"/>
    </row>
    <row r="16" spans="1:26" x14ac:dyDescent="0.25">
      <c r="A16" s="79" t="s">
        <v>17</v>
      </c>
      <c r="B16" s="69">
        <v>42103</v>
      </c>
      <c r="C16" s="70" t="s">
        <v>8</v>
      </c>
      <c r="D16" s="70" t="s">
        <v>35</v>
      </c>
      <c r="E16" s="70">
        <v>1</v>
      </c>
      <c r="F16" s="70">
        <v>0</v>
      </c>
      <c r="G16" s="26"/>
    </row>
    <row r="17" spans="1:8" x14ac:dyDescent="0.25">
      <c r="A17" s="79" t="s">
        <v>18</v>
      </c>
      <c r="B17" s="69"/>
      <c r="C17" s="70" t="s">
        <v>3</v>
      </c>
      <c r="D17" s="70" t="s">
        <v>4</v>
      </c>
      <c r="E17" s="70">
        <v>1</v>
      </c>
      <c r="F17" s="70">
        <v>0</v>
      </c>
      <c r="G17" s="26"/>
    </row>
    <row r="18" spans="1:8" x14ac:dyDescent="0.25">
      <c r="A18" s="79" t="s">
        <v>5</v>
      </c>
      <c r="B18" s="69"/>
      <c r="C18" s="70" t="s">
        <v>16</v>
      </c>
      <c r="D18" s="70" t="s">
        <v>64</v>
      </c>
      <c r="E18" s="70">
        <v>1</v>
      </c>
      <c r="F18" s="70">
        <v>0</v>
      </c>
      <c r="G18" s="26"/>
      <c r="H18" s="5"/>
    </row>
    <row r="19" spans="1:8" x14ac:dyDescent="0.25">
      <c r="A19" s="79" t="s">
        <v>72</v>
      </c>
      <c r="B19" s="69"/>
      <c r="C19" s="70" t="s">
        <v>10</v>
      </c>
      <c r="D19" s="70" t="s">
        <v>9</v>
      </c>
      <c r="E19" s="70">
        <v>1</v>
      </c>
      <c r="F19" s="70">
        <v>0</v>
      </c>
      <c r="G19" s="26"/>
    </row>
    <row r="20" spans="1:8" x14ac:dyDescent="0.25">
      <c r="A20" s="80" t="s">
        <v>19</v>
      </c>
      <c r="B20" s="69">
        <v>42104</v>
      </c>
      <c r="C20" s="70" t="s">
        <v>4</v>
      </c>
      <c r="D20" s="70" t="s">
        <v>9</v>
      </c>
      <c r="E20" s="70">
        <v>1</v>
      </c>
      <c r="F20" s="70">
        <v>0</v>
      </c>
      <c r="G20" s="26"/>
    </row>
    <row r="21" spans="1:8" x14ac:dyDescent="0.25">
      <c r="A21" s="79" t="s">
        <v>36</v>
      </c>
      <c r="B21" s="69"/>
      <c r="C21" s="70" t="s">
        <v>72</v>
      </c>
      <c r="D21" s="70" t="s">
        <v>34</v>
      </c>
      <c r="E21" s="70">
        <v>1</v>
      </c>
      <c r="F21" s="70">
        <v>0</v>
      </c>
      <c r="G21" s="26"/>
    </row>
    <row r="22" spans="1:8" x14ac:dyDescent="0.25">
      <c r="A22" s="79"/>
      <c r="B22" s="69"/>
      <c r="C22" s="70" t="s">
        <v>16</v>
      </c>
      <c r="D22" s="70" t="s">
        <v>71</v>
      </c>
      <c r="E22" s="70">
        <v>0</v>
      </c>
      <c r="F22" s="70">
        <v>1</v>
      </c>
      <c r="G22" s="26"/>
    </row>
    <row r="23" spans="1:8" x14ac:dyDescent="0.25">
      <c r="A23" s="79"/>
      <c r="B23" s="72">
        <v>42107</v>
      </c>
      <c r="C23" s="70" t="s">
        <v>4</v>
      </c>
      <c r="D23" s="70" t="s">
        <v>10</v>
      </c>
      <c r="E23" s="70">
        <v>1</v>
      </c>
      <c r="F23" s="70">
        <v>0</v>
      </c>
      <c r="G23" s="26"/>
    </row>
    <row r="24" spans="1:8" x14ac:dyDescent="0.25">
      <c r="A24" s="79"/>
      <c r="B24" s="69"/>
      <c r="C24" s="70" t="s">
        <v>34</v>
      </c>
      <c r="D24" s="70" t="s">
        <v>71</v>
      </c>
      <c r="E24" s="70">
        <v>0</v>
      </c>
      <c r="F24" s="70">
        <v>1</v>
      </c>
      <c r="G24" s="26"/>
    </row>
    <row r="25" spans="1:8" x14ac:dyDescent="0.25">
      <c r="A25" s="79"/>
      <c r="B25" s="69"/>
      <c r="C25" s="70" t="s">
        <v>6</v>
      </c>
      <c r="D25" s="70" t="s">
        <v>5</v>
      </c>
      <c r="E25" s="70">
        <v>0</v>
      </c>
      <c r="F25" s="70">
        <v>1</v>
      </c>
      <c r="G25" s="26"/>
      <c r="H25" t="s">
        <v>68</v>
      </c>
    </row>
    <row r="26" spans="1:8" x14ac:dyDescent="0.25">
      <c r="A26" s="80"/>
      <c r="B26" s="69">
        <v>42108</v>
      </c>
      <c r="C26" s="70" t="s">
        <v>6</v>
      </c>
      <c r="D26" s="70" t="s">
        <v>10</v>
      </c>
      <c r="E26" s="70">
        <v>1</v>
      </c>
      <c r="F26" s="70">
        <v>0</v>
      </c>
      <c r="G26" s="26"/>
    </row>
    <row r="27" spans="1:8" x14ac:dyDescent="0.25">
      <c r="A27" s="80"/>
      <c r="B27" s="69"/>
      <c r="C27" s="70" t="s">
        <v>9</v>
      </c>
      <c r="D27" s="70" t="s">
        <v>72</v>
      </c>
      <c r="E27" s="70">
        <v>1</v>
      </c>
      <c r="F27" s="70">
        <v>0</v>
      </c>
      <c r="G27" s="26"/>
    </row>
    <row r="28" spans="1:8" x14ac:dyDescent="0.25">
      <c r="A28" s="80"/>
      <c r="B28" s="69"/>
      <c r="C28" s="70" t="s">
        <v>4</v>
      </c>
      <c r="D28" s="70" t="s">
        <v>16</v>
      </c>
      <c r="E28" s="70">
        <v>1</v>
      </c>
      <c r="F28" s="70">
        <v>0</v>
      </c>
      <c r="G28" s="26"/>
    </row>
    <row r="29" spans="1:8" x14ac:dyDescent="0.25">
      <c r="A29" s="80"/>
      <c r="B29" s="69">
        <v>42109</v>
      </c>
      <c r="C29" s="70" t="s">
        <v>9</v>
      </c>
      <c r="D29" s="70" t="s">
        <v>3</v>
      </c>
      <c r="E29" s="70">
        <v>1</v>
      </c>
      <c r="F29" s="70">
        <v>0</v>
      </c>
      <c r="G29" s="26"/>
    </row>
    <row r="30" spans="1:8" x14ac:dyDescent="0.25">
      <c r="A30" s="81"/>
      <c r="B30" s="69"/>
      <c r="C30" s="70" t="s">
        <v>10</v>
      </c>
      <c r="D30" s="70" t="s">
        <v>4</v>
      </c>
      <c r="E30" s="70">
        <v>1</v>
      </c>
      <c r="F30" s="70">
        <v>0</v>
      </c>
      <c r="G30" s="26"/>
    </row>
    <row r="31" spans="1:8" x14ac:dyDescent="0.25">
      <c r="A31" s="81"/>
      <c r="B31" s="69"/>
      <c r="C31" s="70" t="s">
        <v>16</v>
      </c>
      <c r="D31" s="70" t="s">
        <v>35</v>
      </c>
      <c r="E31" s="70">
        <v>1</v>
      </c>
      <c r="F31" s="70">
        <v>0</v>
      </c>
      <c r="G31" s="26"/>
    </row>
    <row r="32" spans="1:8" x14ac:dyDescent="0.25">
      <c r="A32" s="81"/>
      <c r="B32" s="72">
        <v>42110</v>
      </c>
      <c r="C32" s="71" t="s">
        <v>4</v>
      </c>
      <c r="D32" s="72" t="s">
        <v>3</v>
      </c>
      <c r="E32" s="70">
        <v>0</v>
      </c>
      <c r="F32" s="70">
        <v>1</v>
      </c>
      <c r="G32" s="26"/>
    </row>
    <row r="33" spans="1:8" x14ac:dyDescent="0.25">
      <c r="A33" s="81"/>
      <c r="B33" s="72"/>
      <c r="C33" s="71" t="s">
        <v>6</v>
      </c>
      <c r="D33" s="72" t="s">
        <v>9</v>
      </c>
      <c r="E33" s="70">
        <v>1</v>
      </c>
      <c r="F33" s="70">
        <v>0</v>
      </c>
      <c r="G33" s="26"/>
    </row>
    <row r="34" spans="1:8" x14ac:dyDescent="0.25">
      <c r="A34" s="81"/>
      <c r="B34" s="72">
        <v>42111</v>
      </c>
      <c r="C34" s="71" t="s">
        <v>34</v>
      </c>
      <c r="D34" s="72" t="s">
        <v>16</v>
      </c>
      <c r="E34" s="70">
        <v>0</v>
      </c>
      <c r="F34" s="70">
        <v>1</v>
      </c>
      <c r="G34" s="26"/>
    </row>
    <row r="35" spans="1:8" x14ac:dyDescent="0.25">
      <c r="A35" s="81"/>
      <c r="B35" s="72"/>
      <c r="C35" s="71" t="s">
        <v>9</v>
      </c>
      <c r="D35" s="72" t="s">
        <v>72</v>
      </c>
      <c r="E35" s="70">
        <v>1</v>
      </c>
      <c r="F35" s="70">
        <v>0</v>
      </c>
      <c r="G35" s="26"/>
    </row>
    <row r="36" spans="1:8" x14ac:dyDescent="0.25">
      <c r="A36" s="81"/>
      <c r="B36" s="72">
        <v>42114</v>
      </c>
      <c r="C36" s="71" t="s">
        <v>9</v>
      </c>
      <c r="D36" s="72" t="s">
        <v>6</v>
      </c>
      <c r="E36" s="70">
        <v>1</v>
      </c>
      <c r="F36" s="70">
        <v>0</v>
      </c>
      <c r="G36" s="26"/>
    </row>
    <row r="37" spans="1:8" x14ac:dyDescent="0.25">
      <c r="A37" s="81"/>
      <c r="B37" s="72"/>
      <c r="C37" s="71" t="s">
        <v>4</v>
      </c>
      <c r="D37" s="72" t="s">
        <v>71</v>
      </c>
      <c r="E37" s="70">
        <v>1</v>
      </c>
      <c r="F37" s="70">
        <v>0</v>
      </c>
      <c r="G37" s="26"/>
    </row>
    <row r="38" spans="1:8" x14ac:dyDescent="0.25">
      <c r="A38" s="81"/>
      <c r="B38" s="72"/>
      <c r="C38" s="71" t="s">
        <v>3</v>
      </c>
      <c r="D38" s="72" t="s">
        <v>10</v>
      </c>
      <c r="E38" s="70">
        <v>0</v>
      </c>
      <c r="F38" s="70">
        <v>1</v>
      </c>
      <c r="G38" s="26"/>
    </row>
    <row r="39" spans="1:8" x14ac:dyDescent="0.25">
      <c r="A39" s="81"/>
      <c r="B39" s="72">
        <v>42115</v>
      </c>
      <c r="C39" s="71" t="s">
        <v>10</v>
      </c>
      <c r="D39" s="72" t="s">
        <v>3</v>
      </c>
      <c r="E39" s="70">
        <v>1</v>
      </c>
      <c r="F39" s="70">
        <v>0</v>
      </c>
      <c r="G39" s="26"/>
    </row>
    <row r="40" spans="1:8" x14ac:dyDescent="0.25">
      <c r="A40" s="81"/>
      <c r="B40" s="72"/>
      <c r="C40" s="71" t="s">
        <v>72</v>
      </c>
      <c r="D40" s="72" t="s">
        <v>9</v>
      </c>
      <c r="E40" s="70">
        <v>0</v>
      </c>
      <c r="F40" s="70">
        <v>1</v>
      </c>
      <c r="G40" s="26"/>
    </row>
    <row r="41" spans="1:8" x14ac:dyDescent="0.25">
      <c r="A41" s="81"/>
      <c r="B41" s="72"/>
      <c r="C41" s="71" t="s">
        <v>16</v>
      </c>
      <c r="D41" s="72" t="s">
        <v>4</v>
      </c>
      <c r="E41" s="70">
        <v>0</v>
      </c>
      <c r="F41" s="70">
        <v>1</v>
      </c>
      <c r="G41" s="26"/>
    </row>
    <row r="42" spans="1:8" x14ac:dyDescent="0.25">
      <c r="A42" s="81"/>
      <c r="B42" s="72">
        <v>42116</v>
      </c>
      <c r="C42" s="71" t="s">
        <v>72</v>
      </c>
      <c r="D42" s="72" t="s">
        <v>6</v>
      </c>
      <c r="E42" s="70">
        <v>0.5</v>
      </c>
      <c r="F42" s="70">
        <v>0.5</v>
      </c>
      <c r="G42" s="26"/>
    </row>
    <row r="43" spans="1:8" x14ac:dyDescent="0.25">
      <c r="A43" s="81"/>
      <c r="B43" s="72"/>
      <c r="C43" s="71" t="s">
        <v>4</v>
      </c>
      <c r="D43" s="72" t="s">
        <v>9</v>
      </c>
      <c r="E43" s="70">
        <v>1</v>
      </c>
      <c r="F43" s="70">
        <v>0</v>
      </c>
      <c r="G43" s="26"/>
    </row>
    <row r="44" spans="1:8" x14ac:dyDescent="0.25">
      <c r="A44" s="81"/>
      <c r="B44" s="72"/>
      <c r="C44" s="71" t="s">
        <v>35</v>
      </c>
      <c r="D44" s="72" t="s">
        <v>16</v>
      </c>
      <c r="E44" s="70">
        <v>0</v>
      </c>
      <c r="F44" s="70">
        <v>1</v>
      </c>
      <c r="G44" s="26"/>
    </row>
    <row r="45" spans="1:8" x14ac:dyDescent="0.25">
      <c r="A45" s="81"/>
      <c r="B45" s="72">
        <v>42117</v>
      </c>
      <c r="C45" s="71" t="s">
        <v>3</v>
      </c>
      <c r="D45" s="72" t="s">
        <v>9</v>
      </c>
      <c r="E45" s="70">
        <v>1</v>
      </c>
      <c r="F45" s="70">
        <v>0</v>
      </c>
      <c r="G45" s="26"/>
    </row>
    <row r="46" spans="1:8" x14ac:dyDescent="0.25">
      <c r="A46" s="81"/>
      <c r="B46" s="72"/>
      <c r="C46" s="71" t="s">
        <v>4</v>
      </c>
      <c r="D46" s="72" t="s">
        <v>10</v>
      </c>
      <c r="E46" s="70">
        <v>0</v>
      </c>
      <c r="F46" s="70">
        <v>1</v>
      </c>
      <c r="G46" s="26"/>
    </row>
    <row r="47" spans="1:8" x14ac:dyDescent="0.25">
      <c r="A47" s="81"/>
      <c r="B47" s="72"/>
      <c r="C47" s="71" t="s">
        <v>6</v>
      </c>
      <c r="D47" s="72" t="s">
        <v>16</v>
      </c>
      <c r="E47" s="70">
        <v>1</v>
      </c>
      <c r="F47" s="70">
        <v>0</v>
      </c>
      <c r="G47" s="26"/>
    </row>
    <row r="48" spans="1:8" x14ac:dyDescent="0.25">
      <c r="A48" s="81"/>
      <c r="B48" s="72">
        <v>42118</v>
      </c>
      <c r="C48" s="71" t="s">
        <v>9</v>
      </c>
      <c r="D48" s="72" t="s">
        <v>4</v>
      </c>
      <c r="E48" s="70">
        <v>1</v>
      </c>
      <c r="F48" s="70">
        <v>0</v>
      </c>
      <c r="G48" s="26"/>
      <c r="H48" t="s">
        <v>70</v>
      </c>
    </row>
    <row r="49" spans="1:7" x14ac:dyDescent="0.25">
      <c r="A49" s="81"/>
      <c r="B49" s="72">
        <v>42121</v>
      </c>
      <c r="C49" s="71" t="s">
        <v>3</v>
      </c>
      <c r="D49" s="72" t="s">
        <v>4</v>
      </c>
      <c r="E49" s="70">
        <v>1</v>
      </c>
      <c r="F49" s="70">
        <v>0</v>
      </c>
      <c r="G49" s="26"/>
    </row>
    <row r="50" spans="1:7" x14ac:dyDescent="0.25">
      <c r="A50" s="81"/>
      <c r="B50" s="72"/>
      <c r="C50" s="71" t="s">
        <v>35</v>
      </c>
      <c r="D50" s="72" t="s">
        <v>5</v>
      </c>
      <c r="E50" s="70">
        <v>0</v>
      </c>
      <c r="F50" s="70">
        <v>1</v>
      </c>
      <c r="G50" s="26"/>
    </row>
    <row r="51" spans="1:7" x14ac:dyDescent="0.25">
      <c r="A51" s="81"/>
      <c r="B51" s="72">
        <v>42122</v>
      </c>
      <c r="C51" s="71" t="s">
        <v>3</v>
      </c>
      <c r="D51" s="72" t="s">
        <v>5</v>
      </c>
      <c r="E51" s="70">
        <v>1</v>
      </c>
      <c r="F51" s="70">
        <v>0</v>
      </c>
      <c r="G51" s="26"/>
    </row>
    <row r="52" spans="1:7" x14ac:dyDescent="0.25">
      <c r="A52" s="81"/>
      <c r="B52" s="72"/>
      <c r="C52" s="71" t="s">
        <v>72</v>
      </c>
      <c r="D52" s="72" t="s">
        <v>16</v>
      </c>
      <c r="E52" s="70">
        <v>0</v>
      </c>
      <c r="F52" s="70">
        <v>1</v>
      </c>
      <c r="G52" s="26"/>
    </row>
    <row r="53" spans="1:7" x14ac:dyDescent="0.25">
      <c r="A53" s="81"/>
      <c r="B53" s="72"/>
      <c r="C53" s="71" t="s">
        <v>6</v>
      </c>
      <c r="D53" s="72" t="s">
        <v>3</v>
      </c>
      <c r="E53" s="70">
        <v>0</v>
      </c>
      <c r="F53" s="70">
        <v>1</v>
      </c>
      <c r="G53" s="26"/>
    </row>
    <row r="54" spans="1:7" x14ac:dyDescent="0.25">
      <c r="A54" s="81"/>
      <c r="B54" s="72"/>
      <c r="C54" s="71" t="s">
        <v>71</v>
      </c>
      <c r="D54" s="72" t="s">
        <v>9</v>
      </c>
      <c r="E54" s="70">
        <v>1</v>
      </c>
      <c r="F54" s="70">
        <v>0</v>
      </c>
      <c r="G54" s="26"/>
    </row>
    <row r="55" spans="1:7" x14ac:dyDescent="0.25">
      <c r="A55" s="81"/>
      <c r="B55" s="72">
        <v>42123</v>
      </c>
      <c r="C55" s="71" t="s">
        <v>9</v>
      </c>
      <c r="D55" s="72" t="s">
        <v>10</v>
      </c>
      <c r="E55" s="70">
        <v>0</v>
      </c>
      <c r="F55" s="70">
        <v>1</v>
      </c>
      <c r="G55" s="26"/>
    </row>
    <row r="56" spans="1:7" x14ac:dyDescent="0.25">
      <c r="A56" s="81"/>
      <c r="B56" s="72"/>
      <c r="C56" s="71" t="s">
        <v>10</v>
      </c>
      <c r="D56" s="72" t="s">
        <v>4</v>
      </c>
      <c r="E56" s="70">
        <v>1</v>
      </c>
      <c r="F56" s="70">
        <v>0</v>
      </c>
      <c r="G56" s="26"/>
    </row>
    <row r="57" spans="1:7" x14ac:dyDescent="0.25">
      <c r="A57" s="81"/>
      <c r="B57" s="72">
        <v>42124</v>
      </c>
      <c r="C57" s="71" t="s">
        <v>4</v>
      </c>
      <c r="D57" s="72" t="s">
        <v>6</v>
      </c>
      <c r="E57" s="70">
        <v>1</v>
      </c>
      <c r="F57" s="70">
        <v>0</v>
      </c>
      <c r="G57" s="26"/>
    </row>
    <row r="58" spans="1:7" x14ac:dyDescent="0.25">
      <c r="A58" s="81"/>
      <c r="B58" s="72"/>
      <c r="C58" s="71" t="s">
        <v>16</v>
      </c>
      <c r="D58" s="72" t="s">
        <v>72</v>
      </c>
      <c r="E58" s="70">
        <v>0</v>
      </c>
      <c r="F58" s="70">
        <v>1</v>
      </c>
      <c r="G58" s="26"/>
    </row>
    <row r="59" spans="1:7" x14ac:dyDescent="0.25">
      <c r="A59" s="81"/>
      <c r="B59" s="72">
        <v>42128</v>
      </c>
      <c r="C59" s="71" t="s">
        <v>16</v>
      </c>
      <c r="D59" s="72" t="s">
        <v>72</v>
      </c>
      <c r="E59" s="70">
        <v>0</v>
      </c>
      <c r="F59" s="70">
        <v>1</v>
      </c>
      <c r="G59" s="26"/>
    </row>
    <row r="60" spans="1:7" x14ac:dyDescent="0.25">
      <c r="A60" s="81"/>
      <c r="B60" s="72"/>
      <c r="C60" s="71" t="s">
        <v>4</v>
      </c>
      <c r="D60" s="72" t="s">
        <v>6</v>
      </c>
      <c r="E60" s="70">
        <v>1</v>
      </c>
      <c r="F60" s="70">
        <v>0</v>
      </c>
      <c r="G60" s="26"/>
    </row>
    <row r="61" spans="1:7" x14ac:dyDescent="0.25">
      <c r="A61" s="81"/>
      <c r="B61" s="72">
        <v>42129</v>
      </c>
      <c r="C61" s="71" t="s">
        <v>3</v>
      </c>
      <c r="D61" s="72" t="s">
        <v>4</v>
      </c>
      <c r="E61" s="70">
        <v>1</v>
      </c>
      <c r="F61" s="70">
        <v>0</v>
      </c>
      <c r="G61" s="26"/>
    </row>
    <row r="62" spans="1:7" x14ac:dyDescent="0.25">
      <c r="A62" s="81"/>
      <c r="B62" s="72"/>
      <c r="C62" s="71" t="s">
        <v>72</v>
      </c>
      <c r="D62" s="72" t="s">
        <v>10</v>
      </c>
      <c r="E62" s="70">
        <v>0</v>
      </c>
      <c r="F62" s="70">
        <v>1</v>
      </c>
      <c r="G62" s="26"/>
    </row>
    <row r="63" spans="1:7" x14ac:dyDescent="0.25">
      <c r="A63" s="81"/>
      <c r="B63" s="72">
        <v>42130</v>
      </c>
      <c r="C63" s="71" t="s">
        <v>71</v>
      </c>
      <c r="D63" s="72" t="s">
        <v>6</v>
      </c>
      <c r="E63" s="70">
        <v>1</v>
      </c>
      <c r="F63" s="70">
        <v>0</v>
      </c>
      <c r="G63" s="26"/>
    </row>
    <row r="64" spans="1:7" x14ac:dyDescent="0.25">
      <c r="A64" s="81"/>
      <c r="B64" s="72"/>
      <c r="C64" s="71" t="s">
        <v>5</v>
      </c>
      <c r="D64" s="72" t="s">
        <v>3</v>
      </c>
      <c r="E64" s="70">
        <v>0</v>
      </c>
      <c r="F64" s="70">
        <v>1</v>
      </c>
      <c r="G64" s="26"/>
    </row>
    <row r="65" spans="1:7" x14ac:dyDescent="0.25">
      <c r="A65" s="81"/>
      <c r="B65" s="72"/>
      <c r="C65" s="71" t="s">
        <v>4</v>
      </c>
      <c r="D65" s="72" t="s">
        <v>10</v>
      </c>
      <c r="E65" s="70">
        <v>0</v>
      </c>
      <c r="F65" s="70">
        <v>1</v>
      </c>
      <c r="G65" s="26"/>
    </row>
    <row r="66" spans="1:7" x14ac:dyDescent="0.25">
      <c r="A66" s="81"/>
      <c r="B66" s="72">
        <v>42135</v>
      </c>
      <c r="C66" s="71" t="s">
        <v>4</v>
      </c>
      <c r="D66" s="72" t="s">
        <v>10</v>
      </c>
      <c r="E66" s="70">
        <v>0</v>
      </c>
      <c r="F66" s="70">
        <v>1</v>
      </c>
      <c r="G66" s="26"/>
    </row>
    <row r="67" spans="1:7" x14ac:dyDescent="0.25">
      <c r="A67" s="81"/>
      <c r="B67" s="72">
        <v>42136</v>
      </c>
      <c r="C67" s="71" t="s">
        <v>10</v>
      </c>
      <c r="D67" s="72" t="s">
        <v>3</v>
      </c>
      <c r="E67" s="70">
        <v>0</v>
      </c>
      <c r="F67" s="70">
        <v>1</v>
      </c>
      <c r="G67" s="26"/>
    </row>
    <row r="68" spans="1:7" x14ac:dyDescent="0.25">
      <c r="A68" s="81"/>
      <c r="B68" s="72"/>
      <c r="C68" s="71" t="s">
        <v>5</v>
      </c>
      <c r="D68" s="72" t="s">
        <v>4</v>
      </c>
      <c r="E68" s="70">
        <v>1</v>
      </c>
      <c r="F68" s="70">
        <v>0</v>
      </c>
      <c r="G68" s="26"/>
    </row>
    <row r="69" spans="1:7" x14ac:dyDescent="0.25">
      <c r="B69" s="72">
        <v>42137</v>
      </c>
      <c r="C69" s="71" t="s">
        <v>72</v>
      </c>
      <c r="D69" s="72" t="s">
        <v>9</v>
      </c>
      <c r="E69" s="70">
        <v>0</v>
      </c>
      <c r="F69" s="70">
        <v>1</v>
      </c>
      <c r="G69" s="26"/>
    </row>
    <row r="70" spans="1:7" x14ac:dyDescent="0.25">
      <c r="B70" s="64">
        <v>42143</v>
      </c>
      <c r="C70" s="65" t="s">
        <v>6</v>
      </c>
      <c r="D70" s="64" t="s">
        <v>10</v>
      </c>
      <c r="E70" s="67">
        <v>0</v>
      </c>
      <c r="F70" s="67">
        <v>1</v>
      </c>
      <c r="G70" s="26"/>
    </row>
    <row r="71" spans="1:7" x14ac:dyDescent="0.25">
      <c r="B71" s="64"/>
      <c r="C71" s="65" t="s">
        <v>9</v>
      </c>
      <c r="D71" s="64" t="s">
        <v>3</v>
      </c>
      <c r="E71" s="67">
        <v>0</v>
      </c>
      <c r="F71" s="67">
        <v>1</v>
      </c>
      <c r="G71" s="26"/>
    </row>
    <row r="72" spans="1:7" x14ac:dyDescent="0.25">
      <c r="B72" s="64">
        <v>42144</v>
      </c>
      <c r="C72" s="65" t="s">
        <v>10</v>
      </c>
      <c r="D72" s="64" t="s">
        <v>3</v>
      </c>
      <c r="E72" s="67">
        <v>0</v>
      </c>
      <c r="F72" s="67">
        <v>1</v>
      </c>
      <c r="G72" s="26"/>
    </row>
    <row r="73" spans="1:7" ht="14.25" customHeight="1" x14ac:dyDescent="0.25">
      <c r="B73" s="64"/>
      <c r="C73" s="65" t="s">
        <v>9</v>
      </c>
      <c r="D73" s="64" t="s">
        <v>18</v>
      </c>
      <c r="E73" s="67">
        <v>1</v>
      </c>
      <c r="F73" s="67">
        <v>0</v>
      </c>
      <c r="G73" s="26"/>
    </row>
    <row r="74" spans="1:7" ht="14.25" customHeight="1" x14ac:dyDescent="0.25">
      <c r="B74" s="64"/>
      <c r="C74" s="65" t="s">
        <v>16</v>
      </c>
      <c r="D74" s="64" t="s">
        <v>9</v>
      </c>
      <c r="E74" s="67">
        <v>0</v>
      </c>
      <c r="F74" s="67">
        <v>1</v>
      </c>
      <c r="G74" s="26"/>
    </row>
    <row r="75" spans="1:7" ht="14.25" customHeight="1" x14ac:dyDescent="0.25">
      <c r="B75" s="64"/>
      <c r="C75" s="65" t="s">
        <v>71</v>
      </c>
      <c r="D75" s="64" t="s">
        <v>72</v>
      </c>
      <c r="E75" s="67">
        <v>1</v>
      </c>
      <c r="F75" s="67">
        <v>0</v>
      </c>
      <c r="G75" s="26"/>
    </row>
    <row r="76" spans="1:7" ht="14.25" customHeight="1" x14ac:dyDescent="0.25">
      <c r="B76" s="64">
        <v>42145</v>
      </c>
      <c r="C76" s="65" t="s">
        <v>72</v>
      </c>
      <c r="D76" s="64" t="s">
        <v>6</v>
      </c>
      <c r="E76" s="67">
        <v>1</v>
      </c>
      <c r="F76" s="67">
        <v>0</v>
      </c>
      <c r="G76" s="26"/>
    </row>
    <row r="77" spans="1:7" ht="14.25" customHeight="1" x14ac:dyDescent="0.25">
      <c r="B77" s="64"/>
      <c r="C77" s="65" t="s">
        <v>6</v>
      </c>
      <c r="D77" s="64" t="s">
        <v>18</v>
      </c>
      <c r="E77" s="67">
        <v>1</v>
      </c>
      <c r="F77" s="67">
        <v>0</v>
      </c>
      <c r="G77" s="26"/>
    </row>
    <row r="78" spans="1:7" ht="14.25" customHeight="1" x14ac:dyDescent="0.25">
      <c r="B78" s="64"/>
      <c r="C78" s="65" t="s">
        <v>4</v>
      </c>
      <c r="D78" s="64" t="s">
        <v>71</v>
      </c>
      <c r="E78" s="67">
        <v>1</v>
      </c>
      <c r="F78" s="67">
        <v>0</v>
      </c>
      <c r="G78" s="26"/>
    </row>
    <row r="79" spans="1:7" ht="14.25" customHeight="1" x14ac:dyDescent="0.25">
      <c r="B79" s="64">
        <v>42146</v>
      </c>
      <c r="C79" s="65" t="s">
        <v>72</v>
      </c>
      <c r="D79" s="64" t="s">
        <v>16</v>
      </c>
      <c r="E79" s="67">
        <v>0</v>
      </c>
      <c r="F79" s="67">
        <v>1</v>
      </c>
      <c r="G79" s="26"/>
    </row>
    <row r="80" spans="1:7" ht="14.25" customHeight="1" x14ac:dyDescent="0.25">
      <c r="B80" s="64"/>
      <c r="C80" s="65" t="s">
        <v>34</v>
      </c>
      <c r="D80" s="64" t="s">
        <v>4</v>
      </c>
      <c r="E80" s="67">
        <v>0</v>
      </c>
      <c r="F80" s="67">
        <v>1</v>
      </c>
      <c r="G80" s="26"/>
    </row>
    <row r="81" spans="2:8" ht="14.25" customHeight="1" x14ac:dyDescent="0.25">
      <c r="B81" s="64"/>
      <c r="C81" s="65" t="s">
        <v>6</v>
      </c>
      <c r="D81" s="64" t="s">
        <v>71</v>
      </c>
      <c r="E81" s="67">
        <v>1</v>
      </c>
      <c r="F81" s="67">
        <v>0</v>
      </c>
      <c r="G81" s="26"/>
    </row>
    <row r="82" spans="2:8" ht="14.25" customHeight="1" x14ac:dyDescent="0.25">
      <c r="B82" s="64"/>
      <c r="C82" s="65" t="s">
        <v>3</v>
      </c>
      <c r="D82" s="64" t="s">
        <v>10</v>
      </c>
      <c r="E82" s="67">
        <v>1</v>
      </c>
      <c r="F82" s="67">
        <v>0</v>
      </c>
      <c r="G82" s="26"/>
    </row>
    <row r="83" spans="2:8" ht="14.25" customHeight="1" x14ac:dyDescent="0.25">
      <c r="B83" s="64">
        <v>42150</v>
      </c>
      <c r="C83" s="65" t="s">
        <v>5</v>
      </c>
      <c r="D83" s="64" t="s">
        <v>9</v>
      </c>
      <c r="E83" s="67">
        <v>0</v>
      </c>
      <c r="F83" s="67">
        <v>1</v>
      </c>
      <c r="G83" s="26"/>
      <c r="H83" t="s">
        <v>73</v>
      </c>
    </row>
    <row r="84" spans="2:8" ht="14.25" customHeight="1" x14ac:dyDescent="0.25">
      <c r="B84" s="64">
        <v>42151</v>
      </c>
      <c r="C84" s="65" t="s">
        <v>9</v>
      </c>
      <c r="D84" s="64" t="s">
        <v>4</v>
      </c>
      <c r="E84" s="67">
        <v>1</v>
      </c>
      <c r="F84" s="67">
        <v>0</v>
      </c>
      <c r="G84" s="26"/>
    </row>
    <row r="85" spans="2:8" ht="14.25" customHeight="1" x14ac:dyDescent="0.25">
      <c r="B85" s="64"/>
      <c r="C85" s="65" t="s">
        <v>72</v>
      </c>
      <c r="D85" s="64" t="s">
        <v>71</v>
      </c>
      <c r="E85" s="67">
        <v>0</v>
      </c>
      <c r="F85" s="67">
        <v>1</v>
      </c>
      <c r="G85" s="26"/>
    </row>
    <row r="86" spans="2:8" ht="14.25" customHeight="1" x14ac:dyDescent="0.25">
      <c r="B86" s="64">
        <v>42152</v>
      </c>
      <c r="C86" s="65" t="s">
        <v>9</v>
      </c>
      <c r="D86" s="64" t="s">
        <v>16</v>
      </c>
      <c r="E86" s="67">
        <v>1</v>
      </c>
      <c r="F86" s="67">
        <v>0</v>
      </c>
      <c r="G86" s="26"/>
    </row>
    <row r="87" spans="2:8" ht="14.25" customHeight="1" x14ac:dyDescent="0.25">
      <c r="B87" s="64"/>
      <c r="C87" s="65" t="s">
        <v>71</v>
      </c>
      <c r="D87" s="64" t="s">
        <v>5</v>
      </c>
      <c r="E87" s="67">
        <v>1</v>
      </c>
      <c r="F87" s="67">
        <v>0</v>
      </c>
      <c r="G87" s="26"/>
    </row>
    <row r="88" spans="2:8" ht="14.25" customHeight="1" x14ac:dyDescent="0.25">
      <c r="B88" s="64">
        <v>42153</v>
      </c>
      <c r="C88" s="65" t="s">
        <v>8</v>
      </c>
      <c r="D88" s="64" t="s">
        <v>71</v>
      </c>
      <c r="E88" s="67">
        <v>1</v>
      </c>
      <c r="F88" s="67">
        <v>0</v>
      </c>
      <c r="G88" s="26"/>
    </row>
    <row r="89" spans="2:8" ht="14.25" customHeight="1" x14ac:dyDescent="0.25">
      <c r="B89" s="64"/>
      <c r="C89" s="65" t="s">
        <v>8</v>
      </c>
      <c r="D89" s="64" t="s">
        <v>71</v>
      </c>
      <c r="E89" s="67">
        <v>0</v>
      </c>
      <c r="F89" s="67">
        <v>1</v>
      </c>
      <c r="G89" s="26"/>
    </row>
    <row r="90" spans="2:8" ht="14.25" customHeight="1" x14ac:dyDescent="0.25">
      <c r="B90" s="64"/>
      <c r="C90" s="65" t="s">
        <v>16</v>
      </c>
      <c r="D90" s="64" t="s">
        <v>5</v>
      </c>
      <c r="E90" s="67">
        <v>0</v>
      </c>
      <c r="F90" s="67">
        <v>1</v>
      </c>
      <c r="G90" s="26"/>
    </row>
    <row r="91" spans="2:8" ht="14.25" customHeight="1" x14ac:dyDescent="0.25">
      <c r="B91" s="64"/>
      <c r="C91" s="65" t="s">
        <v>72</v>
      </c>
      <c r="D91" s="64" t="s">
        <v>4</v>
      </c>
      <c r="E91" s="67">
        <v>1</v>
      </c>
      <c r="F91" s="67">
        <v>0</v>
      </c>
      <c r="G91" s="26"/>
    </row>
    <row r="92" spans="2:8" ht="14.25" customHeight="1" x14ac:dyDescent="0.25">
      <c r="B92" s="64">
        <v>42156</v>
      </c>
      <c r="C92" s="65" t="s">
        <v>9</v>
      </c>
      <c r="D92" s="64" t="s">
        <v>3</v>
      </c>
      <c r="E92" s="67">
        <v>1</v>
      </c>
      <c r="F92" s="67">
        <v>0</v>
      </c>
      <c r="G92" s="26"/>
    </row>
    <row r="93" spans="2:8" ht="14.25" customHeight="1" x14ac:dyDescent="0.25">
      <c r="B93" s="64"/>
      <c r="C93" s="65" t="s">
        <v>71</v>
      </c>
      <c r="D93" s="64" t="s">
        <v>16</v>
      </c>
      <c r="E93" s="67">
        <v>1</v>
      </c>
      <c r="F93" s="67">
        <v>0</v>
      </c>
      <c r="G93" s="26"/>
    </row>
    <row r="94" spans="2:8" ht="12" customHeight="1" x14ac:dyDescent="0.25">
      <c r="B94" s="64"/>
      <c r="C94" s="65" t="s">
        <v>72</v>
      </c>
      <c r="D94" s="64" t="s">
        <v>6</v>
      </c>
      <c r="E94" s="67">
        <v>0</v>
      </c>
      <c r="F94" s="67">
        <v>1</v>
      </c>
      <c r="G94" s="26"/>
    </row>
    <row r="95" spans="2:8" ht="14.25" customHeight="1" x14ac:dyDescent="0.25">
      <c r="B95" s="64">
        <v>42157</v>
      </c>
      <c r="C95" s="65" t="s">
        <v>6</v>
      </c>
      <c r="D95" s="64" t="s">
        <v>9</v>
      </c>
      <c r="E95" s="67">
        <v>1</v>
      </c>
      <c r="F95" s="67">
        <v>0</v>
      </c>
      <c r="G95" s="26"/>
    </row>
    <row r="96" spans="2:8" ht="14.25" customHeight="1" x14ac:dyDescent="0.25">
      <c r="B96" s="64"/>
      <c r="C96" s="65" t="s">
        <v>3</v>
      </c>
      <c r="D96" s="64" t="s">
        <v>34</v>
      </c>
      <c r="E96" s="67">
        <v>1</v>
      </c>
      <c r="F96" s="67">
        <v>0</v>
      </c>
      <c r="G96" s="26"/>
    </row>
    <row r="97" spans="1:8" ht="14.25" customHeight="1" x14ac:dyDescent="0.25">
      <c r="B97" s="64"/>
      <c r="C97" s="65" t="s">
        <v>16</v>
      </c>
      <c r="D97" s="64" t="s">
        <v>4</v>
      </c>
      <c r="E97" s="67">
        <v>1</v>
      </c>
      <c r="F97" s="67">
        <v>0</v>
      </c>
      <c r="G97" s="26"/>
    </row>
    <row r="98" spans="1:8" ht="14.25" customHeight="1" x14ac:dyDescent="0.25">
      <c r="B98" s="64">
        <v>42158</v>
      </c>
      <c r="C98" s="65" t="s">
        <v>9</v>
      </c>
      <c r="D98" s="64" t="s">
        <v>3</v>
      </c>
      <c r="E98" s="67">
        <v>0</v>
      </c>
      <c r="F98" s="67">
        <v>1</v>
      </c>
      <c r="G98" s="26"/>
    </row>
    <row r="99" spans="1:8" ht="14.25" customHeight="1" x14ac:dyDescent="0.25">
      <c r="B99" s="64"/>
      <c r="C99" s="65" t="s">
        <v>4</v>
      </c>
      <c r="D99" s="64" t="s">
        <v>72</v>
      </c>
      <c r="E99" s="67">
        <v>1</v>
      </c>
      <c r="F99" s="67">
        <v>0</v>
      </c>
      <c r="G99" s="26"/>
    </row>
    <row r="100" spans="1:8" ht="14.25" customHeight="1" x14ac:dyDescent="0.25">
      <c r="B100" s="64">
        <v>42159</v>
      </c>
      <c r="C100" s="65" t="s">
        <v>9</v>
      </c>
      <c r="D100" s="64" t="s">
        <v>5</v>
      </c>
      <c r="E100" s="67">
        <v>0</v>
      </c>
      <c r="F100" s="67">
        <v>1</v>
      </c>
      <c r="G100" s="26"/>
    </row>
    <row r="101" spans="1:8" ht="14.25" customHeight="1" x14ac:dyDescent="0.25">
      <c r="B101" s="64"/>
      <c r="C101" s="65" t="s">
        <v>72</v>
      </c>
      <c r="D101" s="64" t="s">
        <v>71</v>
      </c>
      <c r="E101" s="67">
        <v>1</v>
      </c>
      <c r="F101" s="67">
        <v>0</v>
      </c>
      <c r="G101" s="91"/>
      <c r="H101" s="76"/>
    </row>
    <row r="102" spans="1:8" ht="14.25" customHeight="1" x14ac:dyDescent="0.25">
      <c r="A102" s="89"/>
      <c r="B102" s="64">
        <v>42160</v>
      </c>
      <c r="C102" s="65" t="s">
        <v>9</v>
      </c>
      <c r="D102" s="64" t="s">
        <v>3</v>
      </c>
      <c r="E102" s="67">
        <v>0</v>
      </c>
      <c r="F102" s="67">
        <v>1</v>
      </c>
      <c r="G102" s="26"/>
    </row>
    <row r="103" spans="1:8" ht="14.25" customHeight="1" x14ac:dyDescent="0.25">
      <c r="B103" s="64"/>
      <c r="C103" s="65" t="s">
        <v>16</v>
      </c>
      <c r="D103" s="64" t="s">
        <v>4</v>
      </c>
      <c r="E103" s="67">
        <v>0</v>
      </c>
      <c r="F103" s="67">
        <v>1</v>
      </c>
      <c r="G103" s="26"/>
    </row>
    <row r="104" spans="1:8" ht="14.25" customHeight="1" x14ac:dyDescent="0.25">
      <c r="B104" s="64"/>
      <c r="C104" s="65" t="s">
        <v>71</v>
      </c>
      <c r="D104" s="64" t="s">
        <v>35</v>
      </c>
      <c r="E104" s="67">
        <v>0</v>
      </c>
      <c r="F104" s="67">
        <v>1</v>
      </c>
      <c r="G104" s="26"/>
    </row>
    <row r="105" spans="1:8" ht="14.25" customHeight="1" x14ac:dyDescent="0.25">
      <c r="B105" s="64">
        <v>42163</v>
      </c>
      <c r="C105" s="65" t="s">
        <v>71</v>
      </c>
      <c r="D105" s="64" t="s">
        <v>3</v>
      </c>
      <c r="E105" s="67">
        <v>1</v>
      </c>
      <c r="F105" s="67">
        <v>0</v>
      </c>
      <c r="G105" s="26"/>
    </row>
    <row r="106" spans="1:8" ht="14.25" customHeight="1" x14ac:dyDescent="0.25">
      <c r="B106" s="64"/>
      <c r="C106" s="65" t="s">
        <v>64</v>
      </c>
      <c r="D106" s="65" t="s">
        <v>72</v>
      </c>
      <c r="E106" s="67">
        <v>0</v>
      </c>
      <c r="F106" s="67">
        <v>1</v>
      </c>
      <c r="G106" s="26"/>
    </row>
    <row r="107" spans="1:8" ht="14.25" customHeight="1" x14ac:dyDescent="0.25">
      <c r="B107" s="64"/>
      <c r="C107" s="65" t="s">
        <v>35</v>
      </c>
      <c r="D107" s="65" t="s">
        <v>72</v>
      </c>
      <c r="E107" s="67">
        <v>0</v>
      </c>
      <c r="F107" s="67">
        <v>1</v>
      </c>
      <c r="G107" s="26"/>
    </row>
    <row r="108" spans="1:8" ht="14.25" customHeight="1" x14ac:dyDescent="0.25">
      <c r="B108" s="64"/>
      <c r="C108" s="65" t="s">
        <v>16</v>
      </c>
      <c r="D108" s="64" t="s">
        <v>8</v>
      </c>
      <c r="E108" s="67">
        <v>1</v>
      </c>
      <c r="F108" s="67">
        <v>0</v>
      </c>
      <c r="G108" s="26"/>
    </row>
    <row r="109" spans="1:8" ht="14.25" customHeight="1" x14ac:dyDescent="0.25">
      <c r="B109" s="64"/>
      <c r="C109" s="65" t="s">
        <v>9</v>
      </c>
      <c r="D109" s="64" t="s">
        <v>10</v>
      </c>
      <c r="E109" s="67">
        <v>0</v>
      </c>
      <c r="F109" s="67">
        <v>1</v>
      </c>
      <c r="G109" s="26"/>
    </row>
    <row r="110" spans="1:8" ht="14.25" customHeight="1" x14ac:dyDescent="0.25">
      <c r="B110" s="64">
        <v>42164</v>
      </c>
      <c r="C110" s="65" t="s">
        <v>6</v>
      </c>
      <c r="D110" s="64" t="s">
        <v>72</v>
      </c>
      <c r="E110" s="67">
        <v>1</v>
      </c>
      <c r="F110" s="67">
        <v>0</v>
      </c>
      <c r="G110" s="26"/>
    </row>
    <row r="111" spans="1:8" ht="14.25" customHeight="1" x14ac:dyDescent="0.25">
      <c r="B111" s="64"/>
      <c r="C111" s="65" t="s">
        <v>5</v>
      </c>
      <c r="D111" s="64" t="s">
        <v>4</v>
      </c>
      <c r="E111" s="67">
        <v>0</v>
      </c>
      <c r="F111" s="67">
        <v>1</v>
      </c>
      <c r="G111" s="26"/>
    </row>
    <row r="112" spans="1:8" ht="14.25" customHeight="1" x14ac:dyDescent="0.25">
      <c r="B112" s="64"/>
      <c r="C112" s="65" t="s">
        <v>16</v>
      </c>
      <c r="D112" s="64" t="s">
        <v>8</v>
      </c>
      <c r="E112" s="67">
        <v>1</v>
      </c>
      <c r="F112" s="67">
        <v>0</v>
      </c>
      <c r="G112" s="26"/>
    </row>
    <row r="113" spans="2:7" ht="14.25" customHeight="1" x14ac:dyDescent="0.25">
      <c r="B113" s="64"/>
      <c r="C113" s="65" t="s">
        <v>18</v>
      </c>
      <c r="D113" s="64" t="s">
        <v>9</v>
      </c>
      <c r="E113" s="67">
        <v>0</v>
      </c>
      <c r="F113" s="67">
        <v>1</v>
      </c>
      <c r="G113" s="26"/>
    </row>
    <row r="114" spans="2:7" ht="14.25" customHeight="1" x14ac:dyDescent="0.25">
      <c r="B114" s="64">
        <v>42165</v>
      </c>
      <c r="C114" s="65" t="s">
        <v>16</v>
      </c>
      <c r="D114" s="64" t="s">
        <v>35</v>
      </c>
      <c r="E114" s="67">
        <v>1</v>
      </c>
      <c r="F114" s="67">
        <v>0</v>
      </c>
      <c r="G114" s="26"/>
    </row>
    <row r="115" spans="2:7" ht="14.25" customHeight="1" x14ac:dyDescent="0.25">
      <c r="B115" s="64"/>
      <c r="C115" s="65" t="s">
        <v>72</v>
      </c>
      <c r="D115" s="64" t="s">
        <v>9</v>
      </c>
      <c r="E115" s="67">
        <v>1</v>
      </c>
      <c r="F115" s="67">
        <v>0</v>
      </c>
      <c r="G115" s="26"/>
    </row>
    <row r="116" spans="2:7" ht="14.25" customHeight="1" x14ac:dyDescent="0.25">
      <c r="B116" s="64"/>
      <c r="C116" s="65" t="s">
        <v>3</v>
      </c>
      <c r="D116" s="64" t="s">
        <v>10</v>
      </c>
      <c r="E116" s="67">
        <v>0</v>
      </c>
      <c r="F116" s="67">
        <v>1</v>
      </c>
      <c r="G116" s="26"/>
    </row>
    <row r="117" spans="2:7" ht="14.25" customHeight="1" x14ac:dyDescent="0.25">
      <c r="B117" s="64">
        <v>42166</v>
      </c>
      <c r="C117" s="65" t="s">
        <v>36</v>
      </c>
      <c r="D117" s="64" t="s">
        <v>35</v>
      </c>
      <c r="E117" s="67">
        <v>0.5</v>
      </c>
      <c r="F117" s="67">
        <v>0.5</v>
      </c>
      <c r="G117" s="26"/>
    </row>
    <row r="118" spans="2:7" ht="14.25" customHeight="1" x14ac:dyDescent="0.25">
      <c r="B118" s="64"/>
      <c r="C118" s="65" t="s">
        <v>3</v>
      </c>
      <c r="D118" s="64" t="s">
        <v>4</v>
      </c>
      <c r="E118" s="67">
        <v>1</v>
      </c>
      <c r="F118" s="67">
        <v>0</v>
      </c>
      <c r="G118" s="26"/>
    </row>
    <row r="119" spans="2:7" ht="14.25" customHeight="1" x14ac:dyDescent="0.25">
      <c r="B119" s="64"/>
      <c r="C119" s="65" t="s">
        <v>9</v>
      </c>
      <c r="D119" s="64" t="s">
        <v>6</v>
      </c>
      <c r="E119" s="67">
        <v>1</v>
      </c>
      <c r="F119" s="67">
        <v>0</v>
      </c>
      <c r="G119" s="26"/>
    </row>
    <row r="120" spans="2:7" ht="14.25" customHeight="1" x14ac:dyDescent="0.25">
      <c r="B120" s="64">
        <v>42167</v>
      </c>
      <c r="C120" s="65" t="s">
        <v>72</v>
      </c>
      <c r="D120" s="64" t="s">
        <v>4</v>
      </c>
      <c r="E120" s="67">
        <v>0</v>
      </c>
      <c r="F120" s="67">
        <v>1</v>
      </c>
      <c r="G120" s="26"/>
    </row>
    <row r="121" spans="2:7" ht="14.25" customHeight="1" x14ac:dyDescent="0.25">
      <c r="B121" s="64"/>
      <c r="C121" s="65" t="s">
        <v>19</v>
      </c>
      <c r="D121" s="64" t="s">
        <v>18</v>
      </c>
      <c r="E121" s="67">
        <v>0</v>
      </c>
      <c r="F121" s="67">
        <v>1</v>
      </c>
      <c r="G121" s="26"/>
    </row>
    <row r="122" spans="2:7" ht="14.25" customHeight="1" x14ac:dyDescent="0.25">
      <c r="B122" s="64"/>
      <c r="C122" s="65" t="s">
        <v>35</v>
      </c>
      <c r="D122" s="64" t="s">
        <v>71</v>
      </c>
      <c r="E122" s="67">
        <v>0</v>
      </c>
      <c r="F122" s="67">
        <v>1</v>
      </c>
      <c r="G122" s="26"/>
    </row>
    <row r="123" spans="2:7" ht="14.25" customHeight="1" x14ac:dyDescent="0.25">
      <c r="B123" s="64">
        <v>42170</v>
      </c>
      <c r="C123" s="65" t="s">
        <v>6</v>
      </c>
      <c r="D123" s="64" t="s">
        <v>16</v>
      </c>
      <c r="E123" s="67">
        <v>1</v>
      </c>
      <c r="F123" s="67">
        <v>0</v>
      </c>
      <c r="G123" s="26"/>
    </row>
    <row r="124" spans="2:7" ht="14.25" customHeight="1" x14ac:dyDescent="0.25">
      <c r="B124" s="64"/>
      <c r="C124" s="65" t="s">
        <v>10</v>
      </c>
      <c r="D124" s="64" t="s">
        <v>4</v>
      </c>
      <c r="E124" s="67">
        <v>1</v>
      </c>
      <c r="F124" s="67">
        <v>0</v>
      </c>
      <c r="G124" s="26"/>
    </row>
    <row r="125" spans="2:7" ht="14.25" customHeight="1" x14ac:dyDescent="0.25">
      <c r="B125" s="64">
        <v>42171</v>
      </c>
      <c r="C125" s="65" t="s">
        <v>8</v>
      </c>
      <c r="D125" s="64" t="s">
        <v>16</v>
      </c>
      <c r="E125" s="67">
        <v>0</v>
      </c>
      <c r="F125" s="67">
        <v>1</v>
      </c>
      <c r="G125" s="26"/>
    </row>
    <row r="126" spans="2:7" ht="14.25" customHeight="1" x14ac:dyDescent="0.25">
      <c r="B126" s="64">
        <v>42172</v>
      </c>
      <c r="C126" s="65" t="s">
        <v>6</v>
      </c>
      <c r="D126" s="64" t="s">
        <v>34</v>
      </c>
      <c r="E126" s="67">
        <v>1</v>
      </c>
      <c r="F126" s="67">
        <v>0</v>
      </c>
      <c r="G126" s="26"/>
    </row>
    <row r="127" spans="2:7" ht="14.25" customHeight="1" x14ac:dyDescent="0.25">
      <c r="B127" s="64"/>
      <c r="C127" s="65" t="s">
        <v>4</v>
      </c>
      <c r="D127" s="64" t="s">
        <v>72</v>
      </c>
      <c r="E127" s="67">
        <v>0</v>
      </c>
      <c r="F127" s="67">
        <v>1</v>
      </c>
      <c r="G127" s="26"/>
    </row>
    <row r="128" spans="2:7" ht="14.25" customHeight="1" x14ac:dyDescent="0.25">
      <c r="B128" s="64"/>
      <c r="C128" s="65" t="s">
        <v>34</v>
      </c>
      <c r="D128" s="64" t="s">
        <v>16</v>
      </c>
      <c r="E128" s="67">
        <v>0</v>
      </c>
      <c r="F128" s="67">
        <v>1</v>
      </c>
      <c r="G128" s="26"/>
    </row>
    <row r="129" spans="2:7" ht="14.25" customHeight="1" x14ac:dyDescent="0.25">
      <c r="B129" s="64"/>
      <c r="C129" s="65" t="s">
        <v>10</v>
      </c>
      <c r="D129" s="64" t="s">
        <v>3</v>
      </c>
      <c r="E129" s="67">
        <v>1</v>
      </c>
      <c r="F129" s="67">
        <v>0</v>
      </c>
      <c r="G129" s="26"/>
    </row>
    <row r="130" spans="2:7" ht="14.25" customHeight="1" x14ac:dyDescent="0.25">
      <c r="B130" s="64">
        <v>42173</v>
      </c>
      <c r="C130" s="65" t="s">
        <v>71</v>
      </c>
      <c r="D130" s="64" t="s">
        <v>6</v>
      </c>
      <c r="E130" s="67">
        <v>1</v>
      </c>
      <c r="F130" s="67">
        <v>0</v>
      </c>
      <c r="G130" s="26"/>
    </row>
    <row r="131" spans="2:7" ht="14.25" customHeight="1" x14ac:dyDescent="0.25">
      <c r="B131" s="64">
        <v>42174</v>
      </c>
      <c r="C131" s="65" t="s">
        <v>71</v>
      </c>
      <c r="D131" s="64" t="s">
        <v>6</v>
      </c>
      <c r="E131" s="67">
        <v>0</v>
      </c>
      <c r="F131" s="67">
        <v>1</v>
      </c>
      <c r="G131" s="26"/>
    </row>
    <row r="132" spans="2:7" ht="14.25" customHeight="1" x14ac:dyDescent="0.25">
      <c r="B132" s="64"/>
      <c r="C132" s="65" t="s">
        <v>16</v>
      </c>
      <c r="D132" s="64" t="s">
        <v>72</v>
      </c>
      <c r="E132" s="67">
        <v>0</v>
      </c>
      <c r="F132" s="67">
        <v>1</v>
      </c>
      <c r="G132" s="26"/>
    </row>
    <row r="133" spans="2:7" ht="14.25" customHeight="1" x14ac:dyDescent="0.25">
      <c r="B133" s="64"/>
      <c r="C133" s="65" t="s">
        <v>4</v>
      </c>
      <c r="D133" s="64" t="s">
        <v>5</v>
      </c>
      <c r="E133" s="67">
        <v>0.5</v>
      </c>
      <c r="F133" s="67">
        <v>0.5</v>
      </c>
      <c r="G133" s="26"/>
    </row>
    <row r="134" spans="2:7" ht="14.25" customHeight="1" x14ac:dyDescent="0.25">
      <c r="B134" s="64">
        <v>42177</v>
      </c>
      <c r="C134" s="65" t="s">
        <v>6</v>
      </c>
      <c r="D134" s="64" t="s">
        <v>9</v>
      </c>
      <c r="E134" s="67">
        <v>1</v>
      </c>
      <c r="F134" s="67">
        <v>0</v>
      </c>
      <c r="G134" s="26" t="s">
        <v>74</v>
      </c>
    </row>
    <row r="135" spans="2:7" ht="14.25" customHeight="1" x14ac:dyDescent="0.25">
      <c r="B135" s="64"/>
      <c r="C135" s="64" t="s">
        <v>8</v>
      </c>
      <c r="D135" s="65" t="s">
        <v>19</v>
      </c>
      <c r="E135" s="67">
        <v>1</v>
      </c>
      <c r="F135" s="67">
        <v>0</v>
      </c>
      <c r="G135" s="26"/>
    </row>
    <row r="136" spans="2:7" ht="14.25" customHeight="1" x14ac:dyDescent="0.25">
      <c r="B136" s="64"/>
      <c r="C136" s="65" t="s">
        <v>71</v>
      </c>
      <c r="D136" s="64" t="s">
        <v>18</v>
      </c>
      <c r="E136" s="67">
        <v>1</v>
      </c>
      <c r="F136" s="67">
        <v>0</v>
      </c>
      <c r="G136" s="26"/>
    </row>
    <row r="137" spans="2:7" ht="14.25" customHeight="1" x14ac:dyDescent="0.25">
      <c r="B137" s="64"/>
      <c r="C137" s="65" t="s">
        <v>18</v>
      </c>
      <c r="D137" s="64" t="s">
        <v>71</v>
      </c>
      <c r="E137" s="67">
        <v>1</v>
      </c>
      <c r="F137" s="67">
        <v>0</v>
      </c>
      <c r="G137" s="26"/>
    </row>
    <row r="138" spans="2:7" ht="14.25" customHeight="1" x14ac:dyDescent="0.25">
      <c r="B138" s="65"/>
      <c r="C138" s="65" t="s">
        <v>16</v>
      </c>
      <c r="D138" s="64" t="s">
        <v>4</v>
      </c>
      <c r="E138" s="67">
        <v>0</v>
      </c>
      <c r="F138" s="67">
        <v>1</v>
      </c>
      <c r="G138" s="26"/>
    </row>
    <row r="139" spans="2:7" ht="14.25" customHeight="1" x14ac:dyDescent="0.25">
      <c r="B139" s="64">
        <v>42178</v>
      </c>
      <c r="C139" s="65" t="s">
        <v>6</v>
      </c>
      <c r="D139" s="65" t="s">
        <v>8</v>
      </c>
      <c r="E139" s="65">
        <v>1</v>
      </c>
      <c r="F139" s="65">
        <v>0</v>
      </c>
      <c r="G139" s="26"/>
    </row>
    <row r="140" spans="2:7" ht="14.25" customHeight="1" x14ac:dyDescent="0.25">
      <c r="B140" s="64"/>
      <c r="C140" s="65" t="s">
        <v>18</v>
      </c>
      <c r="D140" s="64" t="s">
        <v>5</v>
      </c>
      <c r="E140" s="67">
        <v>0</v>
      </c>
      <c r="F140" s="67">
        <v>1</v>
      </c>
      <c r="G140" s="26"/>
    </row>
    <row r="141" spans="2:7" ht="14.25" customHeight="1" x14ac:dyDescent="0.25">
      <c r="B141" s="64"/>
      <c r="C141" s="65" t="s">
        <v>10</v>
      </c>
      <c r="D141" s="64" t="s">
        <v>3</v>
      </c>
      <c r="E141" s="67">
        <v>0</v>
      </c>
      <c r="F141" s="67">
        <v>1</v>
      </c>
      <c r="G141" s="26"/>
    </row>
    <row r="142" spans="2:7" ht="14.25" customHeight="1" x14ac:dyDescent="0.25">
      <c r="B142" s="64"/>
      <c r="C142" s="65" t="s">
        <v>17</v>
      </c>
      <c r="D142" s="64" t="s">
        <v>72</v>
      </c>
      <c r="E142" s="67">
        <v>1</v>
      </c>
      <c r="F142" s="67">
        <v>0</v>
      </c>
      <c r="G142" s="26"/>
    </row>
    <row r="143" spans="2:7" ht="14.25" customHeight="1" x14ac:dyDescent="0.25">
      <c r="B143" s="64">
        <v>42179</v>
      </c>
      <c r="C143" s="65" t="s">
        <v>10</v>
      </c>
      <c r="D143" s="64" t="s">
        <v>3</v>
      </c>
      <c r="E143" s="67">
        <v>0</v>
      </c>
      <c r="F143" s="67">
        <v>1</v>
      </c>
      <c r="G143" s="26"/>
    </row>
    <row r="144" spans="2:7" ht="14.25" customHeight="1" x14ac:dyDescent="0.25">
      <c r="B144" s="64"/>
      <c r="C144" s="65" t="s">
        <v>3</v>
      </c>
      <c r="D144" s="64" t="s">
        <v>10</v>
      </c>
      <c r="E144" s="67">
        <v>0.5</v>
      </c>
      <c r="F144" s="67">
        <v>0.5</v>
      </c>
      <c r="G144" s="26"/>
    </row>
    <row r="145" spans="1:12" ht="14.25" customHeight="1" x14ac:dyDescent="0.25">
      <c r="B145" s="64"/>
      <c r="C145" s="65" t="s">
        <v>72</v>
      </c>
      <c r="D145" s="64" t="s">
        <v>16</v>
      </c>
      <c r="E145" s="67">
        <v>1</v>
      </c>
      <c r="F145" s="67">
        <v>0</v>
      </c>
      <c r="G145" s="26"/>
    </row>
    <row r="146" spans="1:12" ht="14.25" customHeight="1" x14ac:dyDescent="0.25">
      <c r="B146" s="64"/>
      <c r="C146" s="64" t="s">
        <v>9</v>
      </c>
      <c r="D146" s="64" t="s">
        <v>19</v>
      </c>
      <c r="E146" s="67">
        <v>0</v>
      </c>
      <c r="F146" s="67">
        <v>1</v>
      </c>
      <c r="G146" s="26"/>
    </row>
    <row r="147" spans="1:12" ht="14.25" customHeight="1" x14ac:dyDescent="0.25">
      <c r="B147" s="64">
        <v>42180</v>
      </c>
      <c r="C147" s="65" t="s">
        <v>4</v>
      </c>
      <c r="D147" s="64" t="s">
        <v>9</v>
      </c>
      <c r="E147" s="67">
        <v>1</v>
      </c>
      <c r="F147" s="67">
        <v>0</v>
      </c>
      <c r="G147" s="26"/>
    </row>
    <row r="148" spans="1:12" ht="14.25" customHeight="1" x14ac:dyDescent="0.25">
      <c r="B148" s="64">
        <v>42181</v>
      </c>
      <c r="C148" s="65" t="s">
        <v>35</v>
      </c>
      <c r="D148" s="64" t="s">
        <v>5</v>
      </c>
      <c r="E148" s="67">
        <v>1</v>
      </c>
      <c r="F148" s="67">
        <v>0</v>
      </c>
      <c r="G148" s="26"/>
      <c r="H148" s="10"/>
      <c r="I148" s="10"/>
      <c r="J148" s="10"/>
      <c r="K148" s="10"/>
      <c r="L148" s="10"/>
    </row>
    <row r="149" spans="1:12" ht="14.25" customHeight="1" x14ac:dyDescent="0.25">
      <c r="B149" s="64"/>
      <c r="C149" s="65" t="s">
        <v>16</v>
      </c>
      <c r="D149" s="64" t="s">
        <v>76</v>
      </c>
      <c r="E149" s="67">
        <v>0</v>
      </c>
      <c r="F149" s="67">
        <v>1</v>
      </c>
      <c r="G149" s="26"/>
      <c r="H149" s="10"/>
      <c r="I149" s="10"/>
      <c r="J149" s="10"/>
      <c r="K149" s="10"/>
      <c r="L149" s="10"/>
    </row>
    <row r="150" spans="1:12" ht="14.25" customHeight="1" x14ac:dyDescent="0.25">
      <c r="B150" s="64"/>
      <c r="C150" s="65" t="s">
        <v>10</v>
      </c>
      <c r="D150" s="64" t="s">
        <v>9</v>
      </c>
      <c r="E150" s="67">
        <v>1</v>
      </c>
      <c r="F150" s="67">
        <v>0</v>
      </c>
      <c r="G150" s="26"/>
      <c r="H150" s="10"/>
      <c r="I150" s="10"/>
      <c r="J150" s="10"/>
      <c r="K150" s="10"/>
      <c r="L150" s="10"/>
    </row>
    <row r="151" spans="1:12" ht="14.25" customHeight="1" x14ac:dyDescent="0.25">
      <c r="B151" s="64"/>
      <c r="C151" s="65" t="s">
        <v>9</v>
      </c>
      <c r="D151" s="64" t="s">
        <v>10</v>
      </c>
      <c r="E151" s="67">
        <v>0</v>
      </c>
      <c r="F151" s="67">
        <v>1</v>
      </c>
      <c r="G151" s="26"/>
      <c r="H151" s="10"/>
      <c r="I151" s="10"/>
      <c r="J151" s="10"/>
      <c r="K151" s="10"/>
      <c r="L151" s="10"/>
    </row>
    <row r="152" spans="1:12" ht="14.25" customHeight="1" x14ac:dyDescent="0.25">
      <c r="B152" s="64">
        <v>42184</v>
      </c>
      <c r="C152" s="65" t="s">
        <v>9</v>
      </c>
      <c r="D152" s="64" t="s">
        <v>72</v>
      </c>
      <c r="E152" s="67">
        <v>1</v>
      </c>
      <c r="F152" s="67">
        <v>0</v>
      </c>
      <c r="G152" s="26"/>
      <c r="H152" s="10"/>
      <c r="I152" s="10"/>
      <c r="J152" s="10"/>
      <c r="K152" s="10"/>
      <c r="L152" s="10"/>
    </row>
    <row r="153" spans="1:12" ht="14.25" customHeight="1" x14ac:dyDescent="0.25">
      <c r="B153" s="64"/>
      <c r="C153" s="65" t="s">
        <v>18</v>
      </c>
      <c r="D153" s="64" t="s">
        <v>19</v>
      </c>
      <c r="E153" s="67">
        <v>0</v>
      </c>
      <c r="F153" s="67">
        <v>1</v>
      </c>
      <c r="G153" s="26"/>
      <c r="H153" s="10"/>
      <c r="I153" s="10"/>
      <c r="J153" s="10"/>
      <c r="K153" s="10"/>
      <c r="L153" s="10"/>
    </row>
    <row r="154" spans="1:12" ht="14.25" customHeight="1" x14ac:dyDescent="0.25">
      <c r="B154" s="64">
        <v>42185</v>
      </c>
      <c r="C154" s="65" t="s">
        <v>9</v>
      </c>
      <c r="D154" s="64" t="s">
        <v>18</v>
      </c>
      <c r="E154" s="67">
        <v>1</v>
      </c>
      <c r="F154" s="67">
        <v>0</v>
      </c>
      <c r="G154" s="26"/>
      <c r="H154" s="10"/>
      <c r="I154" s="10"/>
      <c r="J154" s="10"/>
      <c r="K154" s="10"/>
      <c r="L154" s="10"/>
    </row>
    <row r="155" spans="1:12" ht="14.25" customHeight="1" x14ac:dyDescent="0.25">
      <c r="B155" s="64"/>
      <c r="C155" s="65" t="s">
        <v>71</v>
      </c>
      <c r="D155" s="64" t="s">
        <v>72</v>
      </c>
      <c r="E155" s="67">
        <v>1</v>
      </c>
      <c r="F155" s="67">
        <v>0</v>
      </c>
      <c r="G155" s="26"/>
      <c r="H155" s="10"/>
      <c r="I155" s="10"/>
      <c r="J155" s="10"/>
      <c r="K155" s="10"/>
      <c r="L155" s="10"/>
    </row>
    <row r="156" spans="1:12" ht="14.25" customHeight="1" x14ac:dyDescent="0.25">
      <c r="B156" s="27"/>
      <c r="C156" s="28"/>
      <c r="D156" s="27"/>
      <c r="E156" s="18"/>
      <c r="F156" s="18"/>
      <c r="G156" s="26"/>
      <c r="H156" s="10"/>
      <c r="I156" s="10"/>
      <c r="J156" s="10"/>
      <c r="K156" s="10"/>
      <c r="L156" s="10"/>
    </row>
    <row r="157" spans="1:12" ht="14.25" customHeight="1" x14ac:dyDescent="0.25">
      <c r="B157" s="27"/>
      <c r="C157" s="28"/>
      <c r="D157" s="27"/>
      <c r="E157" s="18"/>
      <c r="F157" s="18"/>
      <c r="G157" s="26"/>
      <c r="H157" s="10"/>
      <c r="I157" s="10"/>
      <c r="J157" s="10"/>
      <c r="K157" s="10"/>
      <c r="L157" s="10"/>
    </row>
    <row r="158" spans="1:12" x14ac:dyDescent="0.25">
      <c r="A158" s="82"/>
      <c r="B158" s="73"/>
      <c r="C158" s="74"/>
      <c r="D158" s="73" t="s">
        <v>59</v>
      </c>
      <c r="E158" s="75">
        <f>SUM(E4:E157)</f>
        <v>88</v>
      </c>
      <c r="F158" s="75">
        <f>SUM(F4:F157)</f>
        <v>64</v>
      </c>
      <c r="G158" s="18">
        <f>E158+F158</f>
        <v>152</v>
      </c>
    </row>
    <row r="159" spans="1:12" x14ac:dyDescent="0.25">
      <c r="B159" s="27"/>
      <c r="C159" s="28"/>
      <c r="D159" s="27"/>
      <c r="E159" s="18"/>
      <c r="F159" s="18"/>
      <c r="G159" s="26"/>
    </row>
    <row r="160" spans="1:12" x14ac:dyDescent="0.25">
      <c r="B160" s="27"/>
      <c r="C160" s="28"/>
      <c r="D160" s="27"/>
      <c r="E160" s="18"/>
      <c r="F160" s="18"/>
      <c r="G160" s="26"/>
    </row>
    <row r="161" spans="2:7" x14ac:dyDescent="0.25">
      <c r="B161" s="27"/>
      <c r="C161" s="28"/>
      <c r="D161" s="27"/>
      <c r="E161" s="18"/>
      <c r="F161" s="18"/>
      <c r="G161" s="26"/>
    </row>
    <row r="162" spans="2:7" x14ac:dyDescent="0.25">
      <c r="B162" s="27"/>
      <c r="C162" s="28"/>
      <c r="D162" s="27"/>
      <c r="E162" s="18"/>
      <c r="F162" s="18"/>
      <c r="G162" s="26"/>
    </row>
    <row r="163" spans="2:7" x14ac:dyDescent="0.25">
      <c r="B163" s="27"/>
      <c r="C163" s="28"/>
      <c r="D163" s="27"/>
      <c r="E163" s="18"/>
      <c r="F163" s="18"/>
      <c r="G163" s="26"/>
    </row>
    <row r="164" spans="2:7" x14ac:dyDescent="0.25">
      <c r="B164" s="27"/>
      <c r="C164" s="28"/>
      <c r="D164" s="27"/>
      <c r="E164" s="18"/>
      <c r="F164" s="18"/>
      <c r="G164" s="26"/>
    </row>
    <row r="165" spans="2:7" x14ac:dyDescent="0.25">
      <c r="B165" s="27"/>
      <c r="C165" s="28"/>
      <c r="D165" s="27"/>
      <c r="E165" s="18"/>
      <c r="F165" s="18"/>
      <c r="G165" s="9"/>
    </row>
    <row r="166" spans="2:7" x14ac:dyDescent="0.25">
      <c r="B166" s="6"/>
      <c r="D166" s="6"/>
      <c r="E166" s="18"/>
      <c r="F166" s="18"/>
    </row>
  </sheetData>
  <autoFilter ref="C3:D3"/>
  <dataValidations disablePrompts="1" count="1">
    <dataValidation type="list" allowBlank="1" showInputMessage="1" showErrorMessage="1" sqref="M4:N4">
      <formula1>$A$4:$A$30078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topLeftCell="A22" workbookViewId="0">
      <selection activeCell="K53" sqref="K53"/>
    </sheetView>
  </sheetViews>
  <sheetFormatPr baseColWidth="10" defaultColWidth="9.140625" defaultRowHeight="15" x14ac:dyDescent="0.25"/>
  <cols>
    <col min="1" max="1" width="3.7109375" style="77" customWidth="1"/>
    <col min="2" max="2" width="7.5703125" style="23" customWidth="1"/>
    <col min="3" max="3" width="12" style="23" customWidth="1"/>
    <col min="4" max="4" width="12.85546875" style="23" customWidth="1"/>
    <col min="5" max="6" width="9.140625" style="23"/>
    <col min="7" max="7" width="55.140625" bestFit="1" customWidth="1"/>
    <col min="13" max="13" width="10.5703125" customWidth="1"/>
    <col min="14" max="25" width="10.7109375" customWidth="1"/>
    <col min="26" max="26" width="11.5703125" customWidth="1"/>
  </cols>
  <sheetData>
    <row r="1" spans="1:26" ht="18.75" x14ac:dyDescent="0.3">
      <c r="B1" s="7" t="s">
        <v>52</v>
      </c>
    </row>
    <row r="3" spans="1:26" ht="15.75" thickBot="1" x14ac:dyDescent="0.3">
      <c r="A3" s="78" t="s">
        <v>55</v>
      </c>
      <c r="B3" s="31" t="s">
        <v>0</v>
      </c>
      <c r="C3" s="31" t="s">
        <v>1</v>
      </c>
      <c r="D3" s="31" t="s">
        <v>2</v>
      </c>
      <c r="E3" s="31" t="s">
        <v>1</v>
      </c>
      <c r="F3" s="31" t="s">
        <v>2</v>
      </c>
      <c r="G3" s="48" t="s">
        <v>75</v>
      </c>
      <c r="H3" s="1"/>
      <c r="M3" s="31" t="s">
        <v>50</v>
      </c>
      <c r="N3" s="31" t="s">
        <v>51</v>
      </c>
      <c r="O3" s="29" t="s">
        <v>49</v>
      </c>
    </row>
    <row r="4" spans="1:26" x14ac:dyDescent="0.25">
      <c r="A4" s="77" t="s">
        <v>64</v>
      </c>
      <c r="B4" s="69">
        <v>42186</v>
      </c>
      <c r="C4" s="70" t="s">
        <v>79</v>
      </c>
      <c r="D4" s="70" t="s">
        <v>80</v>
      </c>
      <c r="E4" s="70">
        <v>0</v>
      </c>
      <c r="F4" s="70">
        <v>1</v>
      </c>
      <c r="G4" s="95"/>
      <c r="I4" s="5" t="s">
        <v>78</v>
      </c>
      <c r="M4" s="62" t="s">
        <v>4</v>
      </c>
      <c r="N4" s="63" t="s">
        <v>10</v>
      </c>
      <c r="O4" s="40">
        <f>SUMPRODUCT(($C$4:$C$151=$M$4)*($D$4:$D$151=$N$4))+SUMPRODUCT(($C$4:$C$151=$N$4)*($D$4:$D$151=$M$4))</f>
        <v>2</v>
      </c>
    </row>
    <row r="5" spans="1:26" ht="15.75" thickBot="1" x14ac:dyDescent="0.3">
      <c r="A5" s="79" t="s">
        <v>16</v>
      </c>
      <c r="B5" s="69"/>
      <c r="C5" s="70" t="s">
        <v>72</v>
      </c>
      <c r="D5" s="70" t="s">
        <v>4</v>
      </c>
      <c r="E5" s="70">
        <v>0</v>
      </c>
      <c r="F5" s="70">
        <v>1</v>
      </c>
      <c r="G5" s="95"/>
      <c r="I5" s="23"/>
      <c r="M5" s="41">
        <f>SUMPRODUCT(($C$4:$C$151=$M$4)*($D$4:$D$151=$N$4)*($E$4:$E$151))+SUMPRODUCT(($C$4:$C$151=$N$4)*($D$4:$D$151=$M$4)*($F$4:$F$151))</f>
        <v>1</v>
      </c>
      <c r="N5" s="42">
        <f>O4-M5</f>
        <v>1</v>
      </c>
    </row>
    <row r="6" spans="1:26" x14ac:dyDescent="0.25">
      <c r="A6" s="79" t="s">
        <v>37</v>
      </c>
      <c r="B6" s="69"/>
      <c r="C6" s="70" t="s">
        <v>19</v>
      </c>
      <c r="D6" s="70" t="s">
        <v>6</v>
      </c>
      <c r="E6" s="70">
        <v>0</v>
      </c>
      <c r="F6" s="70">
        <v>1</v>
      </c>
      <c r="G6" s="96"/>
    </row>
    <row r="7" spans="1:26" x14ac:dyDescent="0.25">
      <c r="A7" s="79" t="s">
        <v>8</v>
      </c>
      <c r="B7" s="69">
        <v>42187</v>
      </c>
      <c r="C7" s="70" t="s">
        <v>3</v>
      </c>
      <c r="D7" s="70" t="s">
        <v>71</v>
      </c>
      <c r="E7" s="70">
        <v>1</v>
      </c>
      <c r="F7" s="70">
        <v>0</v>
      </c>
      <c r="G7" s="96"/>
      <c r="M7" s="29" t="s">
        <v>47</v>
      </c>
      <c r="N7" s="29" t="str">
        <f>stat!C3</f>
        <v>stephaneR</v>
      </c>
      <c r="O7" s="29" t="str">
        <f>stat!D3</f>
        <v>dominique</v>
      </c>
      <c r="P7" s="29" t="str">
        <f>stat!E3</f>
        <v>henrique</v>
      </c>
      <c r="Q7" s="29" t="str">
        <f>stat!F3</f>
        <v>franckDC</v>
      </c>
      <c r="R7" s="29" t="str">
        <f>stat!G3</f>
        <v>fabien</v>
      </c>
      <c r="S7" s="29" t="str">
        <f>stat!H3</f>
        <v>remy</v>
      </c>
      <c r="T7" s="29" t="str">
        <f>stat!I3</f>
        <v>laurent</v>
      </c>
      <c r="U7" s="29" t="str">
        <f>stat!J3</f>
        <v>franckV</v>
      </c>
      <c r="V7" s="29" t="str">
        <f>stat!K3</f>
        <v>amokrane</v>
      </c>
      <c r="W7" s="29" t="str">
        <f>stat!L3</f>
        <v>patrick</v>
      </c>
      <c r="X7" s="29" t="str">
        <f>stat!M3</f>
        <v>damien</v>
      </c>
      <c r="Y7" s="29" t="str">
        <f>stat!N3</f>
        <v>alexandre</v>
      </c>
      <c r="Z7" s="29" t="str">
        <f>stat!O3</f>
        <v>stephaneB</v>
      </c>
    </row>
    <row r="8" spans="1:26" x14ac:dyDescent="0.25">
      <c r="A8" s="79" t="s">
        <v>10</v>
      </c>
      <c r="B8" s="69"/>
      <c r="C8" s="70" t="s">
        <v>6</v>
      </c>
      <c r="D8" s="70" t="s">
        <v>9</v>
      </c>
      <c r="E8" s="70">
        <v>1</v>
      </c>
      <c r="F8" s="70">
        <v>0</v>
      </c>
      <c r="G8" s="96"/>
      <c r="M8" s="29" t="s">
        <v>44</v>
      </c>
      <c r="N8" s="30">
        <f t="shared" ref="N8:Z8" si="0">COUNTIF($C:$D,N7)</f>
        <v>11</v>
      </c>
      <c r="O8" s="30">
        <f t="shared" si="0"/>
        <v>10</v>
      </c>
      <c r="P8" s="30">
        <f t="shared" si="0"/>
        <v>7</v>
      </c>
      <c r="Q8" s="30">
        <f t="shared" si="0"/>
        <v>11</v>
      </c>
      <c r="R8" s="30">
        <f t="shared" si="0"/>
        <v>13</v>
      </c>
      <c r="S8" s="30">
        <f t="shared" si="0"/>
        <v>3</v>
      </c>
      <c r="T8" s="30">
        <f t="shared" si="0"/>
        <v>7</v>
      </c>
      <c r="U8" s="30">
        <f t="shared" si="0"/>
        <v>16</v>
      </c>
      <c r="V8" s="30">
        <f t="shared" si="0"/>
        <v>9</v>
      </c>
      <c r="W8" s="30">
        <f t="shared" si="0"/>
        <v>5</v>
      </c>
      <c r="X8" s="30">
        <f t="shared" si="0"/>
        <v>1</v>
      </c>
      <c r="Y8" s="30">
        <f t="shared" si="0"/>
        <v>0</v>
      </c>
      <c r="Z8" s="30">
        <f t="shared" si="0"/>
        <v>2</v>
      </c>
    </row>
    <row r="9" spans="1:26" x14ac:dyDescent="0.25">
      <c r="A9" s="79" t="s">
        <v>35</v>
      </c>
      <c r="B9" s="69"/>
      <c r="C9" s="70" t="s">
        <v>18</v>
      </c>
      <c r="D9" s="70" t="s">
        <v>72</v>
      </c>
      <c r="E9" s="70">
        <v>1</v>
      </c>
      <c r="F9" s="70">
        <v>0</v>
      </c>
      <c r="G9" s="96"/>
      <c r="M9" s="29" t="s">
        <v>46</v>
      </c>
      <c r="N9" s="30">
        <f t="shared" ref="N9:Z9" si="1">SUMIFS($E:$E,$C:$C,N$7,$E:$E,1)+SUMIFS($F:$F,$D:$D,N$7,$F:$F,1)</f>
        <v>2</v>
      </c>
      <c r="O9" s="30">
        <f t="shared" si="1"/>
        <v>6</v>
      </c>
      <c r="P9" s="30">
        <f t="shared" si="1"/>
        <v>6</v>
      </c>
      <c r="Q9" s="30">
        <f t="shared" si="1"/>
        <v>2</v>
      </c>
      <c r="R9" s="30">
        <f t="shared" si="1"/>
        <v>9</v>
      </c>
      <c r="S9" s="30">
        <f t="shared" si="1"/>
        <v>1</v>
      </c>
      <c r="T9" s="30">
        <f t="shared" si="1"/>
        <v>5</v>
      </c>
      <c r="U9" s="30">
        <f t="shared" si="1"/>
        <v>6</v>
      </c>
      <c r="V9" s="30">
        <f t="shared" si="1"/>
        <v>4</v>
      </c>
      <c r="W9" s="30">
        <f t="shared" si="1"/>
        <v>3</v>
      </c>
      <c r="X9" s="30">
        <f t="shared" si="1"/>
        <v>1</v>
      </c>
      <c r="Y9" s="30">
        <f t="shared" si="1"/>
        <v>0</v>
      </c>
      <c r="Z9" s="30">
        <f t="shared" si="1"/>
        <v>1</v>
      </c>
    </row>
    <row r="10" spans="1:26" ht="15" customHeight="1" x14ac:dyDescent="0.25">
      <c r="A10" s="79" t="s">
        <v>4</v>
      </c>
      <c r="B10" s="69"/>
      <c r="C10" s="70" t="s">
        <v>10</v>
      </c>
      <c r="D10" s="70" t="s">
        <v>4</v>
      </c>
      <c r="E10" s="70">
        <v>1</v>
      </c>
      <c r="F10" s="70">
        <v>0</v>
      </c>
      <c r="G10" s="96"/>
      <c r="M10" s="29" t="s">
        <v>45</v>
      </c>
      <c r="N10" s="30">
        <f>N8-N11-N9</f>
        <v>7</v>
      </c>
      <c r="O10" s="30">
        <f>O8-O11-O9</f>
        <v>4</v>
      </c>
      <c r="P10" s="30">
        <f t="shared" ref="P10:Z10" si="2">P8-P11-P9</f>
        <v>1</v>
      </c>
      <c r="Q10" s="30">
        <f t="shared" si="2"/>
        <v>9</v>
      </c>
      <c r="R10" s="30">
        <f t="shared" si="2"/>
        <v>4</v>
      </c>
      <c r="S10" s="30">
        <f t="shared" si="2"/>
        <v>2</v>
      </c>
      <c r="T10" s="30">
        <f t="shared" si="2"/>
        <v>2</v>
      </c>
      <c r="U10" s="30">
        <f t="shared" si="2"/>
        <v>8</v>
      </c>
      <c r="V10" s="30">
        <f t="shared" si="2"/>
        <v>5</v>
      </c>
      <c r="W10" s="30">
        <f t="shared" si="2"/>
        <v>2</v>
      </c>
      <c r="X10" s="30">
        <f t="shared" si="2"/>
        <v>0</v>
      </c>
      <c r="Y10" s="30">
        <f t="shared" si="2"/>
        <v>0</v>
      </c>
      <c r="Z10" s="30">
        <f t="shared" si="2"/>
        <v>1</v>
      </c>
    </row>
    <row r="11" spans="1:26" x14ac:dyDescent="0.25">
      <c r="A11" s="79" t="s">
        <v>71</v>
      </c>
      <c r="B11" s="69">
        <v>42188</v>
      </c>
      <c r="C11" s="70" t="s">
        <v>4</v>
      </c>
      <c r="D11" s="70" t="s">
        <v>72</v>
      </c>
      <c r="E11" s="70">
        <v>1</v>
      </c>
      <c r="F11" s="70">
        <v>0</v>
      </c>
      <c r="G11" s="96"/>
      <c r="M11" s="29" t="s">
        <v>48</v>
      </c>
      <c r="N11" s="30">
        <f t="shared" ref="N11:Z11" si="3">SUMIFS($E:$E,$C:$C,N$7,$E:$E,0.5)/0.5+SUMIFS($F:$F,$D:$D,N$7,$F:$F,0.5)/0.5</f>
        <v>2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2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  <c r="Z11" s="30">
        <f t="shared" si="3"/>
        <v>0</v>
      </c>
    </row>
    <row r="12" spans="1:26" x14ac:dyDescent="0.25">
      <c r="A12" s="79" t="s">
        <v>9</v>
      </c>
      <c r="B12" s="69"/>
      <c r="C12" s="70" t="s">
        <v>9</v>
      </c>
      <c r="D12" s="70" t="s">
        <v>71</v>
      </c>
      <c r="E12" s="70">
        <v>1</v>
      </c>
      <c r="F12" s="70">
        <v>0</v>
      </c>
      <c r="G12" s="96"/>
      <c r="M12" s="32" t="s">
        <v>53</v>
      </c>
      <c r="N12" s="33">
        <f>N9*1+N11*0.5</f>
        <v>3</v>
      </c>
      <c r="O12" s="33">
        <f>O9*1+O11*0.5</f>
        <v>6</v>
      </c>
      <c r="P12" s="33">
        <f t="shared" ref="P12:Z12" si="4">P9*1+P11*0.5</f>
        <v>6</v>
      </c>
      <c r="Q12" s="33">
        <f t="shared" si="4"/>
        <v>2</v>
      </c>
      <c r="R12" s="33">
        <f t="shared" si="4"/>
        <v>9</v>
      </c>
      <c r="S12" s="33">
        <f t="shared" si="4"/>
        <v>1</v>
      </c>
      <c r="T12" s="33">
        <f t="shared" si="4"/>
        <v>5</v>
      </c>
      <c r="U12" s="33">
        <f t="shared" si="4"/>
        <v>7</v>
      </c>
      <c r="V12" s="33">
        <f t="shared" si="4"/>
        <v>4</v>
      </c>
      <c r="W12" s="33">
        <f t="shared" si="4"/>
        <v>3</v>
      </c>
      <c r="X12" s="33">
        <f t="shared" si="4"/>
        <v>1</v>
      </c>
      <c r="Y12" s="33">
        <f t="shared" si="4"/>
        <v>0</v>
      </c>
      <c r="Z12" s="33">
        <f t="shared" si="4"/>
        <v>1</v>
      </c>
    </row>
    <row r="13" spans="1:26" x14ac:dyDescent="0.25">
      <c r="A13" s="79" t="s">
        <v>3</v>
      </c>
      <c r="B13" s="69">
        <v>42191</v>
      </c>
      <c r="C13" s="70" t="s">
        <v>18</v>
      </c>
      <c r="D13" s="70" t="s">
        <v>9</v>
      </c>
      <c r="E13" s="70">
        <v>0</v>
      </c>
      <c r="F13" s="70">
        <v>1</v>
      </c>
      <c r="G13" s="96"/>
      <c r="M13" s="43" t="s">
        <v>54</v>
      </c>
      <c r="N13" s="44">
        <f>N12/N8</f>
        <v>0.27272727272727271</v>
      </c>
      <c r="O13" s="44">
        <f>O12/O8</f>
        <v>0.6</v>
      </c>
      <c r="P13" s="44">
        <f t="shared" ref="P13:Z13" si="5">P12/P8</f>
        <v>0.8571428571428571</v>
      </c>
      <c r="Q13" s="44">
        <f t="shared" si="5"/>
        <v>0.18181818181818182</v>
      </c>
      <c r="R13" s="44">
        <f t="shared" si="5"/>
        <v>0.69230769230769229</v>
      </c>
      <c r="S13" s="44">
        <f t="shared" si="5"/>
        <v>0.33333333333333331</v>
      </c>
      <c r="T13" s="44">
        <f t="shared" si="5"/>
        <v>0.7142857142857143</v>
      </c>
      <c r="U13" s="44">
        <f t="shared" si="5"/>
        <v>0.4375</v>
      </c>
      <c r="V13" s="44">
        <f t="shared" si="5"/>
        <v>0.44444444444444442</v>
      </c>
      <c r="W13" s="44">
        <f t="shared" si="5"/>
        <v>0.6</v>
      </c>
      <c r="X13" s="44">
        <f t="shared" si="5"/>
        <v>1</v>
      </c>
      <c r="Y13" s="44" t="e">
        <f t="shared" si="5"/>
        <v>#DIV/0!</v>
      </c>
      <c r="Z13" s="44">
        <f t="shared" si="5"/>
        <v>0.5</v>
      </c>
    </row>
    <row r="14" spans="1:26" x14ac:dyDescent="0.25">
      <c r="A14" s="80" t="s">
        <v>34</v>
      </c>
      <c r="B14" s="65"/>
      <c r="C14" s="70" t="s">
        <v>71</v>
      </c>
      <c r="D14" s="70" t="s">
        <v>4</v>
      </c>
      <c r="E14" s="70">
        <v>0</v>
      </c>
      <c r="F14" s="70">
        <v>1</v>
      </c>
      <c r="G14" s="96"/>
    </row>
    <row r="15" spans="1:26" x14ac:dyDescent="0.25">
      <c r="A15" s="77" t="s">
        <v>6</v>
      </c>
      <c r="B15" s="69"/>
      <c r="C15" s="70" t="s">
        <v>6</v>
      </c>
      <c r="D15" s="70" t="s">
        <v>72</v>
      </c>
      <c r="E15" s="70">
        <v>1</v>
      </c>
      <c r="F15" s="70">
        <v>0</v>
      </c>
      <c r="G15" s="96" t="s">
        <v>86</v>
      </c>
    </row>
    <row r="16" spans="1:26" x14ac:dyDescent="0.25">
      <c r="A16" s="79" t="s">
        <v>17</v>
      </c>
      <c r="B16" s="69">
        <v>42192</v>
      </c>
      <c r="C16" s="70" t="s">
        <v>9</v>
      </c>
      <c r="D16" s="70" t="s">
        <v>10</v>
      </c>
      <c r="E16" s="70">
        <v>0</v>
      </c>
      <c r="F16" s="70">
        <v>1</v>
      </c>
      <c r="G16" s="96" t="s">
        <v>85</v>
      </c>
    </row>
    <row r="17" spans="1:8" x14ac:dyDescent="0.25">
      <c r="A17" s="79" t="s">
        <v>18</v>
      </c>
      <c r="B17" s="69">
        <v>42193</v>
      </c>
      <c r="C17" s="70" t="s">
        <v>6</v>
      </c>
      <c r="D17" s="70" t="s">
        <v>4</v>
      </c>
      <c r="E17" s="70">
        <v>1</v>
      </c>
      <c r="F17" s="70">
        <v>0</v>
      </c>
      <c r="G17" s="96" t="s">
        <v>87</v>
      </c>
    </row>
    <row r="18" spans="1:8" x14ac:dyDescent="0.25">
      <c r="A18" s="79" t="s">
        <v>5</v>
      </c>
      <c r="B18" s="69"/>
      <c r="C18" s="70" t="s">
        <v>9</v>
      </c>
      <c r="D18" s="70" t="s">
        <v>18</v>
      </c>
      <c r="E18" s="70">
        <v>0</v>
      </c>
      <c r="F18" s="70">
        <v>1</v>
      </c>
      <c r="G18" s="96"/>
      <c r="H18" s="5"/>
    </row>
    <row r="19" spans="1:8" x14ac:dyDescent="0.25">
      <c r="A19" s="79" t="s">
        <v>72</v>
      </c>
      <c r="B19" s="69">
        <v>42194</v>
      </c>
      <c r="C19" s="70" t="s">
        <v>4</v>
      </c>
      <c r="D19" s="70" t="s">
        <v>9</v>
      </c>
      <c r="E19" s="70">
        <v>1</v>
      </c>
      <c r="F19" s="70">
        <v>0</v>
      </c>
      <c r="G19" s="96"/>
    </row>
    <row r="20" spans="1:8" x14ac:dyDescent="0.25">
      <c r="A20" s="80" t="s">
        <v>19</v>
      </c>
      <c r="B20" s="69"/>
      <c r="C20" s="70" t="s">
        <v>19</v>
      </c>
      <c r="D20" s="70" t="s">
        <v>71</v>
      </c>
      <c r="E20" s="70">
        <v>1</v>
      </c>
      <c r="F20" s="70">
        <v>0</v>
      </c>
      <c r="G20" s="96"/>
    </row>
    <row r="21" spans="1:8" x14ac:dyDescent="0.25">
      <c r="A21" s="79" t="s">
        <v>36</v>
      </c>
      <c r="B21" s="69">
        <v>42195</v>
      </c>
      <c r="C21" s="70" t="s">
        <v>71</v>
      </c>
      <c r="D21" s="70" t="s">
        <v>10</v>
      </c>
      <c r="E21" s="70">
        <v>1</v>
      </c>
      <c r="F21" s="70">
        <v>0</v>
      </c>
      <c r="G21" s="96"/>
    </row>
    <row r="22" spans="1:8" x14ac:dyDescent="0.25">
      <c r="A22" s="79"/>
      <c r="B22" s="69"/>
      <c r="C22" s="70" t="s">
        <v>9</v>
      </c>
      <c r="D22" s="70" t="s">
        <v>4</v>
      </c>
      <c r="E22" s="70">
        <v>0</v>
      </c>
      <c r="F22" s="70">
        <v>1</v>
      </c>
      <c r="G22" s="96"/>
    </row>
    <row r="23" spans="1:8" x14ac:dyDescent="0.25">
      <c r="A23" s="79"/>
      <c r="B23" s="72"/>
      <c r="C23" s="70" t="s">
        <v>88</v>
      </c>
      <c r="D23" s="70" t="s">
        <v>89</v>
      </c>
      <c r="E23" s="70">
        <v>1</v>
      </c>
      <c r="F23" s="70">
        <v>0</v>
      </c>
      <c r="G23" s="96"/>
    </row>
    <row r="24" spans="1:8" x14ac:dyDescent="0.25">
      <c r="A24" s="79"/>
      <c r="B24" s="69"/>
      <c r="C24" s="70" t="s">
        <v>35</v>
      </c>
      <c r="D24" s="70" t="s">
        <v>8</v>
      </c>
      <c r="E24" s="70">
        <v>0</v>
      </c>
      <c r="F24" s="70">
        <v>1</v>
      </c>
      <c r="G24" s="96" t="s">
        <v>90</v>
      </c>
    </row>
    <row r="25" spans="1:8" x14ac:dyDescent="0.25">
      <c r="A25" s="79"/>
      <c r="B25" s="69">
        <v>42200</v>
      </c>
      <c r="C25" s="70" t="s">
        <v>71</v>
      </c>
      <c r="D25" s="70" t="s">
        <v>6</v>
      </c>
      <c r="E25" s="70">
        <v>0</v>
      </c>
      <c r="F25" s="70">
        <v>1</v>
      </c>
      <c r="G25" s="96" t="s">
        <v>91</v>
      </c>
    </row>
    <row r="26" spans="1:8" x14ac:dyDescent="0.25">
      <c r="A26" s="79"/>
      <c r="B26" s="69"/>
      <c r="C26" s="70" t="s">
        <v>89</v>
      </c>
      <c r="D26" s="70" t="s">
        <v>88</v>
      </c>
      <c r="E26" s="70">
        <v>0</v>
      </c>
      <c r="F26" s="70">
        <v>1</v>
      </c>
      <c r="G26" s="96"/>
    </row>
    <row r="27" spans="1:8" x14ac:dyDescent="0.25">
      <c r="A27" s="79"/>
      <c r="B27" s="69">
        <v>42201</v>
      </c>
      <c r="C27" s="70" t="s">
        <v>71</v>
      </c>
      <c r="D27" s="70" t="s">
        <v>72</v>
      </c>
      <c r="E27" s="70">
        <v>1</v>
      </c>
      <c r="F27" s="70">
        <v>0</v>
      </c>
      <c r="G27" s="96"/>
    </row>
    <row r="28" spans="1:8" x14ac:dyDescent="0.25">
      <c r="A28" s="80"/>
      <c r="B28" s="69"/>
      <c r="C28" s="70" t="s">
        <v>88</v>
      </c>
      <c r="D28" s="70" t="s">
        <v>89</v>
      </c>
      <c r="E28" s="70">
        <v>0.5</v>
      </c>
      <c r="F28" s="70">
        <v>0.5</v>
      </c>
      <c r="G28" s="96"/>
    </row>
    <row r="29" spans="1:8" x14ac:dyDescent="0.25">
      <c r="A29" s="80"/>
      <c r="B29" s="69">
        <v>42202</v>
      </c>
      <c r="C29" s="70" t="s">
        <v>4</v>
      </c>
      <c r="D29" s="70" t="s">
        <v>71</v>
      </c>
      <c r="E29" s="70">
        <v>1</v>
      </c>
      <c r="F29" s="70">
        <v>0</v>
      </c>
      <c r="G29" s="96" t="s">
        <v>92</v>
      </c>
    </row>
    <row r="30" spans="1:8" x14ac:dyDescent="0.25">
      <c r="A30" s="80"/>
      <c r="B30" s="69"/>
      <c r="C30" s="70" t="s">
        <v>10</v>
      </c>
      <c r="D30" s="70" t="s">
        <v>3</v>
      </c>
      <c r="E30" s="70">
        <v>1</v>
      </c>
      <c r="F30" s="70">
        <v>0</v>
      </c>
      <c r="G30" s="96" t="s">
        <v>93</v>
      </c>
    </row>
    <row r="31" spans="1:8" x14ac:dyDescent="0.25">
      <c r="A31" s="81"/>
      <c r="B31" s="69">
        <v>42205</v>
      </c>
      <c r="C31" s="70" t="s">
        <v>72</v>
      </c>
      <c r="D31" s="70" t="s">
        <v>16</v>
      </c>
      <c r="E31" s="70">
        <v>1</v>
      </c>
      <c r="F31" s="70">
        <v>0</v>
      </c>
      <c r="G31" s="96"/>
    </row>
    <row r="32" spans="1:8" x14ac:dyDescent="0.25">
      <c r="A32" s="81"/>
      <c r="B32" s="69">
        <v>42206</v>
      </c>
      <c r="C32" s="70" t="s">
        <v>3</v>
      </c>
      <c r="D32" s="70" t="s">
        <v>4</v>
      </c>
      <c r="E32" s="70">
        <v>1</v>
      </c>
      <c r="F32" s="70">
        <v>0</v>
      </c>
      <c r="G32" s="96"/>
    </row>
    <row r="33" spans="1:7" x14ac:dyDescent="0.25">
      <c r="A33" s="81"/>
      <c r="B33" s="72"/>
      <c r="C33" s="71" t="s">
        <v>18</v>
      </c>
      <c r="D33" s="72" t="s">
        <v>16</v>
      </c>
      <c r="E33" s="70">
        <v>1</v>
      </c>
      <c r="F33" s="70">
        <v>0</v>
      </c>
      <c r="G33" s="96"/>
    </row>
    <row r="34" spans="1:7" x14ac:dyDescent="0.25">
      <c r="A34" s="81"/>
      <c r="B34" s="72"/>
      <c r="C34" s="71" t="s">
        <v>71</v>
      </c>
      <c r="D34" s="72" t="s">
        <v>10</v>
      </c>
      <c r="E34" s="70">
        <v>0</v>
      </c>
      <c r="F34" s="70">
        <v>1</v>
      </c>
      <c r="G34" s="96"/>
    </row>
    <row r="35" spans="1:7" x14ac:dyDescent="0.25">
      <c r="A35" s="81"/>
      <c r="B35" s="72">
        <v>42207</v>
      </c>
      <c r="C35" s="71" t="s">
        <v>6</v>
      </c>
      <c r="D35" s="72" t="s">
        <v>10</v>
      </c>
      <c r="E35" s="70">
        <v>0</v>
      </c>
      <c r="F35" s="70">
        <v>1</v>
      </c>
      <c r="G35" s="96"/>
    </row>
    <row r="36" spans="1:7" x14ac:dyDescent="0.25">
      <c r="A36" s="81"/>
      <c r="B36" s="72"/>
      <c r="C36" s="71" t="s">
        <v>9</v>
      </c>
      <c r="D36" s="72" t="s">
        <v>16</v>
      </c>
      <c r="E36" s="70">
        <v>0</v>
      </c>
      <c r="F36" s="70">
        <v>1</v>
      </c>
      <c r="G36" s="96"/>
    </row>
    <row r="37" spans="1:7" x14ac:dyDescent="0.25">
      <c r="A37" s="81"/>
      <c r="B37" s="72"/>
      <c r="C37" s="71" t="s">
        <v>72</v>
      </c>
      <c r="D37" s="72" t="s">
        <v>4</v>
      </c>
      <c r="E37" s="70">
        <v>0</v>
      </c>
      <c r="F37" s="70">
        <v>1</v>
      </c>
      <c r="G37" s="96"/>
    </row>
    <row r="38" spans="1:7" x14ac:dyDescent="0.25">
      <c r="A38" s="81"/>
      <c r="B38" s="72">
        <v>42208</v>
      </c>
      <c r="C38" s="71" t="s">
        <v>72</v>
      </c>
      <c r="D38" s="72" t="s">
        <v>9</v>
      </c>
      <c r="E38" s="70">
        <v>0.5</v>
      </c>
      <c r="F38" s="70">
        <v>0.5</v>
      </c>
      <c r="G38" s="96"/>
    </row>
    <row r="39" spans="1:7" x14ac:dyDescent="0.25">
      <c r="A39" s="81"/>
      <c r="B39" s="65"/>
      <c r="C39" s="71" t="s">
        <v>16</v>
      </c>
      <c r="D39" s="72" t="s">
        <v>6</v>
      </c>
      <c r="E39" s="70">
        <v>1</v>
      </c>
      <c r="F39" s="70">
        <v>0</v>
      </c>
      <c r="G39" s="96"/>
    </row>
    <row r="40" spans="1:7" x14ac:dyDescent="0.25">
      <c r="A40" s="81"/>
      <c r="B40" s="72">
        <v>42209</v>
      </c>
      <c r="C40" s="72" t="s">
        <v>9</v>
      </c>
      <c r="D40" s="71" t="s">
        <v>72</v>
      </c>
      <c r="E40" s="70">
        <v>0.5</v>
      </c>
      <c r="F40" s="70">
        <v>0.5</v>
      </c>
      <c r="G40" s="96"/>
    </row>
    <row r="41" spans="1:7" x14ac:dyDescent="0.25">
      <c r="A41" s="81"/>
      <c r="B41" s="72">
        <v>42212</v>
      </c>
      <c r="C41" s="71" t="s">
        <v>3</v>
      </c>
      <c r="D41" s="72" t="s">
        <v>10</v>
      </c>
      <c r="E41" s="70">
        <v>1</v>
      </c>
      <c r="F41" s="70">
        <v>0</v>
      </c>
      <c r="G41" s="96"/>
    </row>
    <row r="42" spans="1:7" x14ac:dyDescent="0.25">
      <c r="A42" s="81"/>
      <c r="B42" s="72"/>
      <c r="C42" s="71" t="s">
        <v>16</v>
      </c>
      <c r="D42" s="72" t="s">
        <v>9</v>
      </c>
      <c r="E42" s="70">
        <v>1</v>
      </c>
      <c r="F42" s="70">
        <v>0</v>
      </c>
      <c r="G42" s="96"/>
    </row>
    <row r="43" spans="1:7" x14ac:dyDescent="0.25">
      <c r="A43" s="81"/>
      <c r="B43" s="72">
        <v>42213</v>
      </c>
      <c r="C43" s="71" t="s">
        <v>4</v>
      </c>
      <c r="D43" s="72" t="s">
        <v>5</v>
      </c>
      <c r="E43" s="70">
        <v>1</v>
      </c>
      <c r="F43" s="70">
        <v>0</v>
      </c>
      <c r="G43" s="96"/>
    </row>
    <row r="44" spans="1:7" x14ac:dyDescent="0.25">
      <c r="A44" s="81"/>
      <c r="B44" s="72"/>
      <c r="C44" s="71" t="s">
        <v>80</v>
      </c>
      <c r="D44" s="72" t="s">
        <v>94</v>
      </c>
      <c r="E44" s="70">
        <v>1</v>
      </c>
      <c r="F44" s="70">
        <v>0</v>
      </c>
      <c r="G44" s="96"/>
    </row>
    <row r="45" spans="1:7" x14ac:dyDescent="0.25">
      <c r="A45" s="81"/>
      <c r="B45" s="72">
        <v>42214</v>
      </c>
      <c r="C45" s="71" t="s">
        <v>3</v>
      </c>
      <c r="D45" s="72" t="s">
        <v>4</v>
      </c>
      <c r="E45" s="70">
        <v>1</v>
      </c>
      <c r="F45" s="70">
        <v>0</v>
      </c>
      <c r="G45" s="96"/>
    </row>
    <row r="46" spans="1:7" x14ac:dyDescent="0.25">
      <c r="A46" s="81"/>
      <c r="B46" s="72"/>
      <c r="C46" s="71" t="s">
        <v>10</v>
      </c>
      <c r="D46" s="72" t="s">
        <v>71</v>
      </c>
      <c r="E46" s="70">
        <v>1</v>
      </c>
      <c r="F46" s="70">
        <v>0</v>
      </c>
      <c r="G46" s="96"/>
    </row>
    <row r="47" spans="1:7" x14ac:dyDescent="0.25">
      <c r="A47" s="81"/>
      <c r="B47" s="72"/>
      <c r="C47" s="71" t="s">
        <v>16</v>
      </c>
      <c r="D47" s="72" t="s">
        <v>80</v>
      </c>
      <c r="E47" s="70">
        <v>0</v>
      </c>
      <c r="F47" s="70">
        <v>1</v>
      </c>
      <c r="G47" s="96"/>
    </row>
    <row r="48" spans="1:7" x14ac:dyDescent="0.25">
      <c r="A48" s="81"/>
      <c r="B48" s="72">
        <v>42215</v>
      </c>
      <c r="C48" s="71" t="s">
        <v>4</v>
      </c>
      <c r="D48" s="72" t="s">
        <v>10</v>
      </c>
      <c r="E48" s="70">
        <v>1</v>
      </c>
      <c r="F48" s="70">
        <v>0</v>
      </c>
      <c r="G48" s="96"/>
    </row>
    <row r="49" spans="1:8" x14ac:dyDescent="0.25">
      <c r="A49" s="81"/>
      <c r="B49" s="72"/>
      <c r="C49" s="71" t="s">
        <v>3</v>
      </c>
      <c r="D49" s="72" t="s">
        <v>9</v>
      </c>
      <c r="E49" s="70">
        <v>1</v>
      </c>
      <c r="F49" s="70">
        <v>0</v>
      </c>
      <c r="G49" s="96"/>
    </row>
    <row r="50" spans="1:8" x14ac:dyDescent="0.25">
      <c r="A50" s="81"/>
      <c r="B50" s="72"/>
      <c r="C50" s="71" t="s">
        <v>16</v>
      </c>
      <c r="D50" s="72" t="s">
        <v>71</v>
      </c>
      <c r="E50" s="70">
        <v>1</v>
      </c>
      <c r="F50" s="70">
        <v>0</v>
      </c>
      <c r="G50" s="96"/>
    </row>
    <row r="51" spans="1:8" x14ac:dyDescent="0.25">
      <c r="A51" s="81"/>
      <c r="B51" s="65"/>
      <c r="C51" s="71" t="s">
        <v>72</v>
      </c>
      <c r="D51" s="72" t="s">
        <v>5</v>
      </c>
      <c r="E51" s="70">
        <v>1</v>
      </c>
      <c r="F51" s="70">
        <v>0</v>
      </c>
      <c r="G51" s="96"/>
    </row>
    <row r="52" spans="1:8" x14ac:dyDescent="0.25">
      <c r="A52" s="81"/>
      <c r="B52" s="72">
        <v>42216</v>
      </c>
      <c r="C52" s="71" t="s">
        <v>5</v>
      </c>
      <c r="D52" s="72" t="s">
        <v>16</v>
      </c>
      <c r="E52" s="70">
        <v>1</v>
      </c>
      <c r="F52" s="70">
        <v>0</v>
      </c>
      <c r="G52" s="96"/>
    </row>
    <row r="53" spans="1:8" x14ac:dyDescent="0.25">
      <c r="A53" s="81"/>
      <c r="B53" s="72"/>
      <c r="C53" s="71" t="s">
        <v>10</v>
      </c>
      <c r="D53" s="72" t="s">
        <v>3</v>
      </c>
      <c r="E53" s="70">
        <v>0</v>
      </c>
      <c r="F53" s="70">
        <v>1</v>
      </c>
      <c r="G53" s="96"/>
      <c r="H53" t="s">
        <v>95</v>
      </c>
    </row>
    <row r="54" spans="1:8" x14ac:dyDescent="0.25">
      <c r="A54" s="81"/>
      <c r="B54" s="72"/>
      <c r="C54" s="71" t="s">
        <v>72</v>
      </c>
      <c r="D54" s="72" t="s">
        <v>9</v>
      </c>
      <c r="E54" s="70">
        <v>0</v>
      </c>
      <c r="F54" s="70">
        <v>1</v>
      </c>
      <c r="G54" s="96"/>
    </row>
    <row r="55" spans="1:8" x14ac:dyDescent="0.25">
      <c r="A55" s="81"/>
      <c r="B55" s="93"/>
      <c r="C55" s="94"/>
      <c r="D55" s="93"/>
      <c r="E55" s="92"/>
      <c r="F55" s="92"/>
      <c r="G55" s="96"/>
    </row>
    <row r="56" spans="1:8" x14ac:dyDescent="0.25">
      <c r="A56" s="81"/>
      <c r="B56" s="93"/>
      <c r="C56" s="94"/>
      <c r="D56" s="93"/>
      <c r="E56" s="92"/>
      <c r="F56" s="92"/>
      <c r="G56" s="96"/>
    </row>
    <row r="57" spans="1:8" x14ac:dyDescent="0.25">
      <c r="A57" s="81"/>
      <c r="B57" s="93"/>
      <c r="C57" s="94"/>
      <c r="D57" s="93"/>
      <c r="E57" s="92"/>
      <c r="F57" s="92"/>
      <c r="G57" s="96"/>
    </row>
    <row r="58" spans="1:8" x14ac:dyDescent="0.25">
      <c r="A58" s="81"/>
      <c r="B58" s="93"/>
      <c r="C58" s="94"/>
      <c r="D58" s="93"/>
      <c r="E58" s="92"/>
      <c r="F58" s="92"/>
      <c r="G58" s="96"/>
    </row>
    <row r="59" spans="1:8" x14ac:dyDescent="0.25">
      <c r="A59" s="81"/>
      <c r="B59" s="93"/>
      <c r="C59" s="94"/>
      <c r="D59" s="93"/>
      <c r="E59" s="92"/>
      <c r="F59" s="92"/>
      <c r="G59" s="96"/>
    </row>
    <row r="60" spans="1:8" x14ac:dyDescent="0.25">
      <c r="A60" s="81"/>
      <c r="B60" s="93"/>
      <c r="C60" s="94"/>
      <c r="D60" s="93"/>
      <c r="E60" s="92"/>
      <c r="F60" s="92"/>
      <c r="G60" s="96"/>
    </row>
    <row r="61" spans="1:8" x14ac:dyDescent="0.25">
      <c r="A61" s="81"/>
      <c r="B61" s="93"/>
      <c r="C61" s="94"/>
      <c r="D61" s="93"/>
      <c r="E61" s="92"/>
      <c r="F61" s="92"/>
      <c r="G61" s="96"/>
    </row>
    <row r="62" spans="1:8" x14ac:dyDescent="0.25">
      <c r="A62" s="81"/>
      <c r="B62" s="93"/>
      <c r="C62" s="94"/>
      <c r="D62" s="93"/>
      <c r="E62" s="92"/>
      <c r="F62" s="92"/>
      <c r="G62" s="96"/>
    </row>
    <row r="63" spans="1:8" x14ac:dyDescent="0.25">
      <c r="A63" s="81"/>
      <c r="B63" s="93"/>
      <c r="C63" s="94"/>
      <c r="D63" s="93"/>
      <c r="E63" s="92"/>
      <c r="F63" s="92"/>
      <c r="G63" s="96"/>
    </row>
    <row r="64" spans="1:8" x14ac:dyDescent="0.25">
      <c r="A64" s="81"/>
      <c r="B64" s="93"/>
      <c r="C64" s="94"/>
      <c r="D64" s="93"/>
      <c r="E64" s="92"/>
      <c r="F64" s="92"/>
      <c r="G64" s="96"/>
    </row>
    <row r="65" spans="1:7" x14ac:dyDescent="0.25">
      <c r="A65" s="81"/>
      <c r="B65" s="93"/>
      <c r="C65" s="94"/>
      <c r="D65" s="93"/>
      <c r="E65" s="92"/>
      <c r="F65" s="92"/>
      <c r="G65" s="96"/>
    </row>
    <row r="66" spans="1:7" x14ac:dyDescent="0.25">
      <c r="A66" s="81"/>
      <c r="B66" s="93"/>
      <c r="C66" s="94"/>
      <c r="D66" s="93"/>
      <c r="E66" s="92"/>
      <c r="F66" s="92"/>
      <c r="G66" s="96"/>
    </row>
    <row r="67" spans="1:7" x14ac:dyDescent="0.25">
      <c r="A67" s="81"/>
      <c r="B67" s="93"/>
      <c r="C67" s="94"/>
      <c r="D67" s="93"/>
      <c r="E67" s="92"/>
      <c r="F67" s="92"/>
      <c r="G67" s="96"/>
    </row>
    <row r="68" spans="1:7" x14ac:dyDescent="0.25">
      <c r="A68" s="81"/>
      <c r="B68" s="93"/>
      <c r="C68" s="94"/>
      <c r="D68" s="93"/>
      <c r="E68" s="92"/>
      <c r="F68" s="92"/>
      <c r="G68" s="96"/>
    </row>
    <row r="69" spans="1:7" x14ac:dyDescent="0.25">
      <c r="A69" s="81"/>
      <c r="B69" s="93"/>
      <c r="C69" s="94"/>
      <c r="D69" s="93"/>
      <c r="E69" s="92"/>
      <c r="F69" s="92"/>
      <c r="G69" s="96"/>
    </row>
    <row r="70" spans="1:7" x14ac:dyDescent="0.25">
      <c r="A70" s="81"/>
      <c r="B70" s="93"/>
      <c r="C70" s="94"/>
      <c r="D70" s="93"/>
      <c r="E70" s="92"/>
      <c r="F70" s="92"/>
      <c r="G70" s="96"/>
    </row>
    <row r="71" spans="1:7" x14ac:dyDescent="0.25">
      <c r="B71" s="93"/>
      <c r="C71" s="94"/>
      <c r="D71" s="93"/>
      <c r="E71" s="92"/>
      <c r="F71" s="92"/>
      <c r="G71" s="96"/>
    </row>
    <row r="72" spans="1:7" x14ac:dyDescent="0.25">
      <c r="B72" s="27"/>
      <c r="C72" s="94"/>
      <c r="D72" s="93"/>
      <c r="E72" s="92"/>
      <c r="F72" s="92"/>
      <c r="G72" s="96"/>
    </row>
    <row r="73" spans="1:7" x14ac:dyDescent="0.25">
      <c r="B73" s="27"/>
      <c r="C73" s="28"/>
      <c r="D73" s="27"/>
      <c r="E73" s="18"/>
      <c r="F73" s="18"/>
      <c r="G73" s="96"/>
    </row>
    <row r="74" spans="1:7" x14ac:dyDescent="0.25">
      <c r="B74" s="27"/>
      <c r="C74" s="28"/>
      <c r="D74" s="27"/>
      <c r="E74" s="18"/>
      <c r="F74" s="18"/>
      <c r="G74" s="96"/>
    </row>
    <row r="75" spans="1:7" ht="14.25" customHeight="1" x14ac:dyDescent="0.25">
      <c r="B75" s="27"/>
      <c r="C75" s="28"/>
      <c r="D75" s="27"/>
      <c r="E75" s="18"/>
      <c r="F75" s="18"/>
      <c r="G75" s="96"/>
    </row>
    <row r="76" spans="1:7" ht="14.25" customHeight="1" x14ac:dyDescent="0.25">
      <c r="B76" s="27"/>
      <c r="C76" s="28"/>
      <c r="D76" s="27"/>
      <c r="E76" s="18"/>
      <c r="F76" s="18"/>
      <c r="G76" s="96"/>
    </row>
    <row r="77" spans="1:7" ht="14.25" customHeight="1" x14ac:dyDescent="0.25">
      <c r="B77" s="27"/>
      <c r="C77" s="28"/>
      <c r="D77" s="27"/>
      <c r="E77" s="18"/>
      <c r="F77" s="18"/>
      <c r="G77" s="96"/>
    </row>
    <row r="78" spans="1:7" ht="14.25" customHeight="1" x14ac:dyDescent="0.25">
      <c r="B78" s="27"/>
      <c r="C78" s="28"/>
      <c r="D78" s="27"/>
      <c r="E78" s="18"/>
      <c r="F78" s="18"/>
      <c r="G78" s="96"/>
    </row>
    <row r="79" spans="1:7" ht="14.25" customHeight="1" x14ac:dyDescent="0.25">
      <c r="B79" s="27"/>
      <c r="C79" s="28"/>
      <c r="D79" s="27"/>
      <c r="E79" s="18"/>
      <c r="F79" s="18"/>
      <c r="G79" s="96"/>
    </row>
    <row r="80" spans="1:7" ht="14.25" customHeight="1" x14ac:dyDescent="0.25">
      <c r="B80" s="27"/>
      <c r="C80" s="28"/>
      <c r="D80" s="27"/>
      <c r="E80" s="18"/>
      <c r="F80" s="18"/>
      <c r="G80" s="96"/>
    </row>
    <row r="81" spans="2:7" ht="14.25" customHeight="1" x14ac:dyDescent="0.25">
      <c r="B81" s="27"/>
      <c r="C81" s="28"/>
      <c r="D81" s="27"/>
      <c r="E81" s="18"/>
      <c r="F81" s="18"/>
      <c r="G81" s="96"/>
    </row>
    <row r="82" spans="2:7" ht="14.25" customHeight="1" x14ac:dyDescent="0.25">
      <c r="B82" s="27"/>
      <c r="C82" s="28"/>
      <c r="D82" s="27"/>
      <c r="E82" s="18"/>
      <c r="F82" s="18"/>
      <c r="G82" s="96"/>
    </row>
    <row r="83" spans="2:7" ht="14.25" customHeight="1" x14ac:dyDescent="0.25">
      <c r="B83" s="27"/>
      <c r="C83" s="28"/>
      <c r="D83" s="27"/>
      <c r="E83" s="18"/>
      <c r="F83" s="18"/>
      <c r="G83" s="96"/>
    </row>
    <row r="84" spans="2:7" ht="14.25" customHeight="1" x14ac:dyDescent="0.25">
      <c r="B84" s="27"/>
      <c r="C84" s="28"/>
      <c r="D84" s="27"/>
      <c r="E84" s="18"/>
      <c r="F84" s="18"/>
      <c r="G84" s="96"/>
    </row>
    <row r="85" spans="2:7" ht="14.25" customHeight="1" x14ac:dyDescent="0.25">
      <c r="B85" s="27"/>
      <c r="C85" s="28"/>
      <c r="D85" s="27"/>
      <c r="E85" s="18"/>
      <c r="F85" s="18"/>
      <c r="G85" s="96"/>
    </row>
    <row r="86" spans="2:7" ht="14.25" customHeight="1" x14ac:dyDescent="0.25">
      <c r="B86" s="27"/>
      <c r="C86" s="28"/>
      <c r="D86" s="27"/>
      <c r="E86" s="18"/>
      <c r="F86" s="18"/>
      <c r="G86" s="96"/>
    </row>
    <row r="87" spans="2:7" ht="14.25" customHeight="1" x14ac:dyDescent="0.25">
      <c r="B87" s="27"/>
      <c r="C87" s="28"/>
      <c r="D87" s="27"/>
      <c r="E87" s="18"/>
      <c r="F87" s="18"/>
      <c r="G87" s="96"/>
    </row>
    <row r="88" spans="2:7" ht="14.25" customHeight="1" x14ac:dyDescent="0.25">
      <c r="B88" s="27"/>
      <c r="C88" s="28"/>
      <c r="D88" s="27"/>
      <c r="E88" s="18"/>
      <c r="F88" s="18"/>
      <c r="G88" s="96"/>
    </row>
    <row r="89" spans="2:7" ht="14.25" customHeight="1" x14ac:dyDescent="0.25">
      <c r="B89" s="27"/>
      <c r="C89" s="28"/>
      <c r="D89" s="27"/>
      <c r="E89" s="18"/>
      <c r="F89" s="18"/>
      <c r="G89" s="96"/>
    </row>
    <row r="90" spans="2:7" ht="14.25" customHeight="1" x14ac:dyDescent="0.25">
      <c r="B90" s="27"/>
      <c r="C90" s="28"/>
      <c r="D90" s="27"/>
      <c r="E90" s="18"/>
      <c r="F90" s="18"/>
      <c r="G90" s="96"/>
    </row>
    <row r="91" spans="2:7" ht="14.25" customHeight="1" x14ac:dyDescent="0.25">
      <c r="B91" s="27"/>
      <c r="C91" s="28"/>
      <c r="D91" s="27"/>
      <c r="E91" s="18"/>
      <c r="F91" s="18"/>
      <c r="G91" s="96"/>
    </row>
    <row r="92" spans="2:7" ht="14.25" customHeight="1" x14ac:dyDescent="0.25">
      <c r="B92" s="27"/>
      <c r="C92" s="28"/>
      <c r="D92" s="27"/>
      <c r="E92" s="18"/>
      <c r="F92" s="18"/>
      <c r="G92" s="96"/>
    </row>
    <row r="93" spans="2:7" ht="14.25" customHeight="1" x14ac:dyDescent="0.25">
      <c r="B93" s="27"/>
      <c r="C93" s="28"/>
      <c r="D93" s="27"/>
      <c r="E93" s="18"/>
      <c r="F93" s="18"/>
      <c r="G93" s="96"/>
    </row>
    <row r="94" spans="2:7" ht="14.25" customHeight="1" x14ac:dyDescent="0.25">
      <c r="B94" s="27"/>
      <c r="C94" s="28"/>
      <c r="D94" s="27"/>
      <c r="E94" s="18"/>
      <c r="F94" s="18"/>
      <c r="G94" s="96"/>
    </row>
    <row r="95" spans="2:7" ht="14.25" customHeight="1" x14ac:dyDescent="0.25">
      <c r="B95" s="27"/>
      <c r="C95" s="28"/>
      <c r="D95" s="27"/>
      <c r="E95" s="18"/>
      <c r="F95" s="18"/>
      <c r="G95" s="96"/>
    </row>
    <row r="96" spans="2:7" ht="12" customHeight="1" x14ac:dyDescent="0.25">
      <c r="B96" s="27"/>
      <c r="C96" s="28"/>
      <c r="D96" s="27"/>
      <c r="E96" s="18"/>
      <c r="F96" s="18"/>
      <c r="G96" s="96"/>
    </row>
    <row r="97" spans="1:8" ht="14.25" customHeight="1" x14ac:dyDescent="0.25">
      <c r="B97" s="27"/>
      <c r="C97" s="28"/>
      <c r="D97" s="27"/>
      <c r="E97" s="18"/>
      <c r="F97" s="18"/>
      <c r="G97" s="96"/>
    </row>
    <row r="98" spans="1:8" ht="14.25" customHeight="1" x14ac:dyDescent="0.25">
      <c r="B98" s="27"/>
      <c r="C98" s="28"/>
      <c r="D98" s="27"/>
      <c r="E98" s="18"/>
      <c r="F98" s="18"/>
      <c r="G98" s="96"/>
    </row>
    <row r="99" spans="1:8" ht="14.25" customHeight="1" x14ac:dyDescent="0.25">
      <c r="B99" s="27"/>
      <c r="C99" s="28"/>
      <c r="D99" s="27"/>
      <c r="E99" s="18"/>
      <c r="F99" s="18"/>
      <c r="G99" s="96"/>
    </row>
    <row r="100" spans="1:8" ht="14.25" customHeight="1" x14ac:dyDescent="0.25">
      <c r="B100" s="27"/>
      <c r="C100" s="28"/>
      <c r="D100" s="27"/>
      <c r="E100" s="18"/>
      <c r="F100" s="18"/>
      <c r="G100" s="96"/>
    </row>
    <row r="101" spans="1:8" ht="14.25" customHeight="1" x14ac:dyDescent="0.25">
      <c r="B101" s="27"/>
      <c r="C101" s="28"/>
      <c r="D101" s="27"/>
      <c r="E101" s="18"/>
      <c r="F101" s="18"/>
      <c r="G101" s="96"/>
    </row>
    <row r="102" spans="1:8" ht="14.25" customHeight="1" x14ac:dyDescent="0.25">
      <c r="B102" s="27"/>
      <c r="C102" s="28"/>
      <c r="D102" s="27"/>
      <c r="E102" s="18"/>
      <c r="F102" s="18"/>
      <c r="G102" s="96"/>
    </row>
    <row r="103" spans="1:8" ht="14.25" customHeight="1" x14ac:dyDescent="0.25">
      <c r="B103" s="27"/>
      <c r="C103" s="28"/>
      <c r="D103" s="27"/>
      <c r="E103" s="18"/>
      <c r="F103" s="18"/>
      <c r="G103" s="97"/>
      <c r="H103" s="76"/>
    </row>
    <row r="104" spans="1:8" ht="14.25" customHeight="1" x14ac:dyDescent="0.25">
      <c r="A104" s="89"/>
      <c r="B104" s="27"/>
      <c r="C104" s="28"/>
      <c r="D104" s="27"/>
      <c r="E104" s="18"/>
      <c r="F104" s="18"/>
      <c r="G104" s="96"/>
    </row>
    <row r="105" spans="1:8" ht="14.25" customHeight="1" x14ac:dyDescent="0.25">
      <c r="B105" s="27"/>
      <c r="C105" s="28"/>
      <c r="D105" s="27"/>
      <c r="E105" s="18"/>
      <c r="F105" s="18"/>
      <c r="G105" s="96"/>
    </row>
    <row r="106" spans="1:8" ht="14.25" customHeight="1" x14ac:dyDescent="0.25">
      <c r="B106" s="27"/>
      <c r="C106" s="28"/>
      <c r="D106" s="27"/>
      <c r="E106" s="18"/>
      <c r="F106" s="18"/>
      <c r="G106" s="96"/>
    </row>
    <row r="107" spans="1:8" ht="14.25" customHeight="1" x14ac:dyDescent="0.25">
      <c r="B107" s="27"/>
      <c r="C107" s="28"/>
      <c r="D107" s="27"/>
      <c r="E107" s="18"/>
      <c r="F107" s="18"/>
      <c r="G107" s="96"/>
    </row>
    <row r="108" spans="1:8" ht="14.25" customHeight="1" x14ac:dyDescent="0.25">
      <c r="B108" s="27"/>
      <c r="C108" s="28"/>
      <c r="D108" s="27"/>
      <c r="E108" s="18"/>
      <c r="F108" s="18"/>
      <c r="G108" s="96"/>
    </row>
    <row r="109" spans="1:8" ht="14.25" customHeight="1" x14ac:dyDescent="0.25">
      <c r="B109" s="27"/>
      <c r="C109" s="28"/>
      <c r="D109" s="28"/>
      <c r="E109" s="18"/>
      <c r="F109" s="18"/>
      <c r="G109" s="96"/>
    </row>
    <row r="110" spans="1:8" ht="14.25" customHeight="1" x14ac:dyDescent="0.25">
      <c r="B110" s="27"/>
      <c r="C110" s="28"/>
      <c r="D110" s="28"/>
      <c r="E110" s="18"/>
      <c r="F110" s="18"/>
      <c r="G110" s="96"/>
    </row>
    <row r="111" spans="1:8" ht="14.25" customHeight="1" x14ac:dyDescent="0.25">
      <c r="B111" s="27"/>
      <c r="C111" s="28"/>
      <c r="D111" s="27"/>
      <c r="E111" s="18"/>
      <c r="F111" s="18"/>
      <c r="G111" s="96"/>
    </row>
    <row r="112" spans="1:8" ht="14.25" customHeight="1" x14ac:dyDescent="0.25">
      <c r="B112" s="27"/>
      <c r="C112" s="28"/>
      <c r="D112" s="27"/>
      <c r="E112" s="18"/>
      <c r="F112" s="18"/>
      <c r="G112" s="96"/>
    </row>
    <row r="113" spans="2:7" ht="14.25" customHeight="1" x14ac:dyDescent="0.25">
      <c r="B113" s="27"/>
      <c r="C113" s="28"/>
      <c r="D113" s="27"/>
      <c r="E113" s="18"/>
      <c r="F113" s="18"/>
      <c r="G113" s="96"/>
    </row>
    <row r="114" spans="2:7" ht="14.25" customHeight="1" x14ac:dyDescent="0.25">
      <c r="B114" s="27"/>
      <c r="C114" s="28"/>
      <c r="D114" s="27"/>
      <c r="E114" s="18"/>
      <c r="F114" s="18"/>
      <c r="G114" s="96"/>
    </row>
    <row r="115" spans="2:7" ht="14.25" customHeight="1" x14ac:dyDescent="0.25">
      <c r="B115" s="27"/>
      <c r="C115" s="28"/>
      <c r="D115" s="27"/>
      <c r="E115" s="18"/>
      <c r="F115" s="18"/>
      <c r="G115" s="96"/>
    </row>
    <row r="116" spans="2:7" ht="14.25" customHeight="1" x14ac:dyDescent="0.25">
      <c r="B116" s="27"/>
      <c r="C116" s="28"/>
      <c r="D116" s="27"/>
      <c r="E116" s="18"/>
      <c r="F116" s="18"/>
      <c r="G116" s="96"/>
    </row>
    <row r="117" spans="2:7" ht="14.25" customHeight="1" x14ac:dyDescent="0.25">
      <c r="B117" s="27"/>
      <c r="C117" s="28"/>
      <c r="D117" s="27"/>
      <c r="E117" s="18"/>
      <c r="F117" s="18"/>
      <c r="G117" s="96"/>
    </row>
    <row r="118" spans="2:7" ht="14.25" customHeight="1" x14ac:dyDescent="0.25">
      <c r="B118" s="27"/>
      <c r="C118" s="28"/>
      <c r="D118" s="27"/>
      <c r="E118" s="18"/>
      <c r="F118" s="18"/>
      <c r="G118" s="96"/>
    </row>
    <row r="119" spans="2:7" ht="14.25" customHeight="1" x14ac:dyDescent="0.25">
      <c r="B119" s="27"/>
      <c r="C119" s="28"/>
      <c r="D119" s="27"/>
      <c r="E119" s="18"/>
      <c r="F119" s="18"/>
      <c r="G119" s="96"/>
    </row>
    <row r="120" spans="2:7" ht="14.25" customHeight="1" x14ac:dyDescent="0.25">
      <c r="B120" s="27"/>
      <c r="C120" s="28"/>
      <c r="D120" s="27"/>
      <c r="E120" s="18"/>
      <c r="F120" s="18"/>
      <c r="G120" s="96"/>
    </row>
    <row r="121" spans="2:7" ht="14.25" customHeight="1" x14ac:dyDescent="0.25">
      <c r="B121" s="27"/>
      <c r="C121" s="28"/>
      <c r="D121" s="27"/>
      <c r="E121" s="18"/>
      <c r="F121" s="18"/>
      <c r="G121" s="96"/>
    </row>
    <row r="122" spans="2:7" ht="14.25" customHeight="1" x14ac:dyDescent="0.25">
      <c r="B122" s="27"/>
      <c r="C122" s="28"/>
      <c r="D122" s="27"/>
      <c r="E122" s="18"/>
      <c r="F122" s="18"/>
      <c r="G122" s="96"/>
    </row>
    <row r="123" spans="2:7" ht="14.25" customHeight="1" x14ac:dyDescent="0.25">
      <c r="B123" s="27"/>
      <c r="C123" s="28"/>
      <c r="D123" s="27"/>
      <c r="E123" s="18"/>
      <c r="F123" s="18"/>
      <c r="G123" s="96"/>
    </row>
    <row r="124" spans="2:7" ht="14.25" customHeight="1" x14ac:dyDescent="0.25">
      <c r="B124" s="27"/>
      <c r="C124" s="28"/>
      <c r="D124" s="27"/>
      <c r="E124" s="18"/>
      <c r="F124" s="18"/>
      <c r="G124" s="96"/>
    </row>
    <row r="125" spans="2:7" ht="14.25" customHeight="1" x14ac:dyDescent="0.25">
      <c r="B125" s="27"/>
      <c r="C125" s="28"/>
      <c r="D125" s="27"/>
      <c r="E125" s="18"/>
      <c r="F125" s="18"/>
      <c r="G125" s="96"/>
    </row>
    <row r="126" spans="2:7" ht="14.25" customHeight="1" x14ac:dyDescent="0.25">
      <c r="B126" s="27"/>
      <c r="C126" s="28"/>
      <c r="D126" s="27"/>
      <c r="E126" s="18"/>
      <c r="F126" s="18"/>
      <c r="G126" s="96"/>
    </row>
    <row r="127" spans="2:7" ht="14.25" customHeight="1" x14ac:dyDescent="0.25">
      <c r="B127" s="27"/>
      <c r="C127" s="28"/>
      <c r="D127" s="27"/>
      <c r="E127" s="18"/>
      <c r="F127" s="18"/>
      <c r="G127" s="96"/>
    </row>
    <row r="128" spans="2:7" ht="14.25" customHeight="1" x14ac:dyDescent="0.25">
      <c r="B128" s="27"/>
      <c r="C128" s="28"/>
      <c r="D128" s="27"/>
      <c r="E128" s="18"/>
      <c r="F128" s="18"/>
      <c r="G128" s="96"/>
    </row>
    <row r="129" spans="2:7" ht="14.25" customHeight="1" x14ac:dyDescent="0.25">
      <c r="B129" s="27"/>
      <c r="C129" s="28"/>
      <c r="D129" s="27"/>
      <c r="E129" s="18"/>
      <c r="F129" s="18"/>
      <c r="G129" s="96"/>
    </row>
    <row r="130" spans="2:7" ht="14.25" customHeight="1" x14ac:dyDescent="0.25">
      <c r="B130" s="27"/>
      <c r="C130" s="28"/>
      <c r="D130" s="27"/>
      <c r="E130" s="18"/>
      <c r="F130" s="18"/>
      <c r="G130" s="96"/>
    </row>
    <row r="131" spans="2:7" ht="14.25" customHeight="1" x14ac:dyDescent="0.25">
      <c r="B131" s="27"/>
      <c r="C131" s="28"/>
      <c r="D131" s="27"/>
      <c r="E131" s="18"/>
      <c r="F131" s="18"/>
      <c r="G131" s="96"/>
    </row>
    <row r="132" spans="2:7" ht="14.25" customHeight="1" x14ac:dyDescent="0.25">
      <c r="B132" s="27"/>
      <c r="C132" s="28"/>
      <c r="D132" s="27"/>
      <c r="E132" s="18"/>
      <c r="F132" s="18"/>
      <c r="G132" s="96"/>
    </row>
    <row r="133" spans="2:7" ht="14.25" customHeight="1" x14ac:dyDescent="0.25">
      <c r="B133" s="27"/>
      <c r="C133" s="28"/>
      <c r="D133" s="27"/>
      <c r="E133" s="18"/>
      <c r="F133" s="18"/>
      <c r="G133" s="96"/>
    </row>
    <row r="134" spans="2:7" ht="14.25" customHeight="1" x14ac:dyDescent="0.25">
      <c r="B134" s="27"/>
      <c r="C134" s="28"/>
      <c r="D134" s="27"/>
      <c r="E134" s="18"/>
      <c r="F134" s="18"/>
      <c r="G134" s="96"/>
    </row>
    <row r="135" spans="2:7" ht="14.25" customHeight="1" x14ac:dyDescent="0.25">
      <c r="B135" s="27"/>
      <c r="C135" s="28"/>
      <c r="D135" s="27"/>
      <c r="E135" s="18"/>
      <c r="F135" s="18"/>
      <c r="G135" s="96"/>
    </row>
    <row r="136" spans="2:7" ht="14.25" customHeight="1" x14ac:dyDescent="0.25">
      <c r="B136" s="27"/>
      <c r="C136" s="28"/>
      <c r="D136" s="27"/>
      <c r="E136" s="18"/>
      <c r="F136" s="18"/>
      <c r="G136" s="96"/>
    </row>
    <row r="137" spans="2:7" ht="14.25" customHeight="1" x14ac:dyDescent="0.25">
      <c r="B137" s="27"/>
      <c r="C137" s="28"/>
      <c r="D137" s="27"/>
      <c r="E137" s="18"/>
      <c r="F137" s="18"/>
      <c r="G137" s="96"/>
    </row>
    <row r="138" spans="2:7" ht="14.25" customHeight="1" x14ac:dyDescent="0.25">
      <c r="B138" s="27"/>
      <c r="C138" s="27"/>
      <c r="D138" s="28"/>
      <c r="E138" s="18"/>
      <c r="F138" s="18"/>
      <c r="G138" s="96"/>
    </row>
    <row r="139" spans="2:7" ht="14.25" customHeight="1" x14ac:dyDescent="0.25">
      <c r="B139" s="27"/>
      <c r="C139" s="28"/>
      <c r="D139" s="27"/>
      <c r="E139" s="18"/>
      <c r="F139" s="18"/>
      <c r="G139" s="96"/>
    </row>
    <row r="140" spans="2:7" ht="14.25" customHeight="1" x14ac:dyDescent="0.25">
      <c r="B140" s="28"/>
      <c r="C140" s="28"/>
      <c r="D140" s="27"/>
      <c r="E140" s="18"/>
      <c r="F140" s="18"/>
      <c r="G140" s="96"/>
    </row>
    <row r="141" spans="2:7" ht="14.25" customHeight="1" x14ac:dyDescent="0.25">
      <c r="B141" s="27"/>
      <c r="C141" s="28"/>
      <c r="D141" s="27"/>
      <c r="E141" s="18"/>
      <c r="F141" s="18"/>
      <c r="G141" s="96"/>
    </row>
    <row r="142" spans="2:7" ht="14.25" customHeight="1" x14ac:dyDescent="0.25">
      <c r="B142" s="27"/>
      <c r="C142" s="28"/>
      <c r="D142" s="28"/>
      <c r="E142" s="28"/>
      <c r="F142" s="28"/>
      <c r="G142" s="96"/>
    </row>
    <row r="143" spans="2:7" ht="14.25" customHeight="1" x14ac:dyDescent="0.25">
      <c r="B143" s="27"/>
      <c r="C143" s="28"/>
      <c r="D143" s="27"/>
      <c r="E143" s="18"/>
      <c r="F143" s="18"/>
      <c r="G143" s="96"/>
    </row>
    <row r="144" spans="2:7" ht="14.25" customHeight="1" x14ac:dyDescent="0.25">
      <c r="B144" s="27"/>
      <c r="C144" s="28"/>
      <c r="D144" s="27"/>
      <c r="E144" s="18"/>
      <c r="F144" s="18"/>
      <c r="G144" s="96"/>
    </row>
    <row r="145" spans="1:12" ht="14.25" customHeight="1" x14ac:dyDescent="0.25">
      <c r="B145" s="27"/>
      <c r="C145" s="28"/>
      <c r="D145" s="27"/>
      <c r="E145" s="18"/>
      <c r="F145" s="18"/>
      <c r="G145" s="96"/>
    </row>
    <row r="146" spans="1:12" ht="14.25" customHeight="1" x14ac:dyDescent="0.25">
      <c r="B146" s="27"/>
      <c r="C146" s="28"/>
      <c r="D146" s="27"/>
      <c r="E146" s="18"/>
      <c r="F146" s="18"/>
      <c r="G146" s="96"/>
    </row>
    <row r="147" spans="1:12" ht="14.25" customHeight="1" x14ac:dyDescent="0.25">
      <c r="B147" s="27"/>
      <c r="C147" s="28"/>
      <c r="D147" s="27"/>
      <c r="E147" s="18"/>
      <c r="F147" s="18"/>
      <c r="G147" s="96"/>
    </row>
    <row r="148" spans="1:12" ht="14.25" customHeight="1" x14ac:dyDescent="0.25">
      <c r="B148" s="27"/>
      <c r="C148" s="28"/>
      <c r="D148" s="27"/>
      <c r="E148" s="18"/>
      <c r="F148" s="18"/>
      <c r="G148" s="96"/>
    </row>
    <row r="149" spans="1:12" ht="14.25" customHeight="1" x14ac:dyDescent="0.25">
      <c r="B149" s="27"/>
      <c r="C149" s="27"/>
      <c r="D149" s="27"/>
      <c r="E149" s="18"/>
      <c r="F149" s="18"/>
      <c r="G149" s="96"/>
    </row>
    <row r="150" spans="1:12" ht="14.25" customHeight="1" x14ac:dyDescent="0.25">
      <c r="B150" s="27"/>
      <c r="C150" s="28"/>
      <c r="D150" s="27"/>
      <c r="E150" s="18"/>
      <c r="F150" s="18"/>
      <c r="G150" s="96"/>
      <c r="H150" s="10"/>
      <c r="I150" s="10"/>
      <c r="J150" s="10"/>
      <c r="K150" s="10"/>
      <c r="L150" s="10"/>
    </row>
    <row r="151" spans="1:12" ht="14.25" customHeight="1" x14ac:dyDescent="0.25">
      <c r="B151" s="27"/>
      <c r="C151" s="28"/>
      <c r="D151" s="27"/>
      <c r="E151" s="18"/>
      <c r="F151" s="18"/>
      <c r="G151" s="96"/>
      <c r="H151" s="10"/>
      <c r="I151" s="10"/>
      <c r="J151" s="10"/>
      <c r="K151" s="10"/>
      <c r="L151" s="10"/>
    </row>
    <row r="152" spans="1:12" ht="14.25" customHeight="1" x14ac:dyDescent="0.25">
      <c r="B152" s="27"/>
      <c r="C152" s="28"/>
      <c r="D152" s="27"/>
      <c r="E152" s="18"/>
      <c r="F152" s="18"/>
      <c r="G152" s="96"/>
      <c r="H152" s="10"/>
      <c r="I152" s="10"/>
      <c r="J152" s="10"/>
      <c r="K152" s="10"/>
      <c r="L152" s="10"/>
    </row>
    <row r="153" spans="1:12" ht="14.25" customHeight="1" x14ac:dyDescent="0.25">
      <c r="B153" s="27"/>
      <c r="C153" s="28"/>
      <c r="D153" s="27"/>
      <c r="E153" s="18"/>
      <c r="F153" s="18"/>
      <c r="G153" s="96"/>
      <c r="H153" s="10"/>
      <c r="I153" s="10"/>
      <c r="J153" s="10"/>
      <c r="K153" s="10"/>
      <c r="L153" s="10"/>
    </row>
    <row r="154" spans="1:12" ht="14.25" customHeight="1" x14ac:dyDescent="0.25">
      <c r="B154" s="27"/>
      <c r="C154" s="28"/>
      <c r="D154" s="27"/>
      <c r="E154" s="18"/>
      <c r="F154" s="18"/>
      <c r="G154" s="96"/>
      <c r="H154" s="10"/>
      <c r="I154" s="10"/>
      <c r="J154" s="10"/>
      <c r="K154" s="10"/>
      <c r="L154" s="10"/>
    </row>
    <row r="155" spans="1:12" ht="14.25" customHeight="1" x14ac:dyDescent="0.25">
      <c r="B155" s="27"/>
      <c r="C155" s="28"/>
      <c r="D155" s="27"/>
      <c r="E155" s="18"/>
      <c r="F155" s="18"/>
      <c r="G155" s="96"/>
      <c r="H155" s="10"/>
      <c r="I155" s="10"/>
      <c r="J155" s="10"/>
      <c r="K155" s="10"/>
      <c r="L155" s="10"/>
    </row>
    <row r="156" spans="1:12" ht="14.25" customHeight="1" x14ac:dyDescent="0.25">
      <c r="B156" s="27"/>
      <c r="C156" s="28"/>
      <c r="D156" s="27"/>
      <c r="E156" s="18"/>
      <c r="F156" s="18"/>
      <c r="G156" s="96"/>
      <c r="H156" s="10"/>
      <c r="I156" s="10"/>
      <c r="J156" s="10"/>
      <c r="K156" s="10"/>
      <c r="L156" s="10"/>
    </row>
    <row r="157" spans="1:12" ht="14.25" customHeight="1" x14ac:dyDescent="0.25">
      <c r="B157" s="27"/>
      <c r="C157" s="28"/>
      <c r="D157" s="27"/>
      <c r="E157" s="18"/>
      <c r="F157" s="18"/>
      <c r="G157" s="96"/>
      <c r="H157" s="10"/>
      <c r="I157" s="10"/>
      <c r="J157" s="10"/>
      <c r="K157" s="10"/>
      <c r="L157" s="10"/>
    </row>
    <row r="158" spans="1:12" ht="14.25" customHeight="1" x14ac:dyDescent="0.25">
      <c r="B158" s="27"/>
      <c r="C158" s="28"/>
      <c r="D158" s="27"/>
      <c r="E158" s="18"/>
      <c r="F158" s="18"/>
      <c r="G158" s="96"/>
      <c r="H158" s="10"/>
      <c r="I158" s="10"/>
      <c r="J158" s="10"/>
      <c r="K158" s="10"/>
      <c r="L158" s="10"/>
    </row>
    <row r="159" spans="1:12" ht="14.25" customHeight="1" x14ac:dyDescent="0.25">
      <c r="B159" s="27"/>
      <c r="C159" s="28"/>
      <c r="D159" s="27"/>
      <c r="E159" s="18"/>
      <c r="F159" s="18"/>
      <c r="G159" s="96"/>
      <c r="H159" s="10"/>
      <c r="I159" s="10"/>
      <c r="J159" s="10"/>
      <c r="K159" s="10"/>
      <c r="L159" s="10"/>
    </row>
    <row r="160" spans="1:12" x14ac:dyDescent="0.25">
      <c r="A160" s="82"/>
      <c r="B160" s="73"/>
      <c r="C160" s="28"/>
      <c r="D160" s="27"/>
      <c r="E160" s="18"/>
      <c r="F160" s="18"/>
      <c r="G160" s="18">
        <f>E161+F161</f>
        <v>51</v>
      </c>
    </row>
    <row r="161" spans="2:7" x14ac:dyDescent="0.25">
      <c r="B161" s="27"/>
      <c r="C161" s="74"/>
      <c r="D161" s="73" t="s">
        <v>59</v>
      </c>
      <c r="E161" s="75">
        <f>SUM(E4:E160)</f>
        <v>31.5</v>
      </c>
      <c r="F161" s="75">
        <f>SUM(F4:F160)</f>
        <v>19.5</v>
      </c>
      <c r="G161" s="26"/>
    </row>
    <row r="162" spans="2:7" x14ac:dyDescent="0.25">
      <c r="B162" s="27"/>
      <c r="C162" s="28"/>
      <c r="D162" s="27"/>
      <c r="E162" s="18"/>
      <c r="F162" s="18"/>
      <c r="G162" s="26"/>
    </row>
    <row r="163" spans="2:7" x14ac:dyDescent="0.25">
      <c r="B163" s="27"/>
      <c r="C163" s="28"/>
      <c r="D163" s="27"/>
      <c r="E163" s="18"/>
      <c r="F163" s="18"/>
      <c r="G163" s="26"/>
    </row>
    <row r="164" spans="2:7" x14ac:dyDescent="0.25">
      <c r="B164" s="27"/>
      <c r="C164" s="28"/>
      <c r="D164" s="27"/>
      <c r="E164" s="18"/>
      <c r="F164" s="18"/>
      <c r="G164" s="26"/>
    </row>
    <row r="165" spans="2:7" x14ac:dyDescent="0.25">
      <c r="B165" s="27"/>
      <c r="C165" s="28"/>
      <c r="D165" s="27"/>
      <c r="E165" s="18"/>
      <c r="F165" s="18"/>
      <c r="G165" s="26"/>
    </row>
    <row r="166" spans="2:7" x14ac:dyDescent="0.25">
      <c r="B166" s="27"/>
      <c r="C166" s="28"/>
      <c r="D166" s="27"/>
      <c r="E166" s="18"/>
      <c r="F166" s="18"/>
      <c r="G166" s="26"/>
    </row>
    <row r="167" spans="2:7" x14ac:dyDescent="0.25">
      <c r="B167" s="27"/>
      <c r="C167" s="28"/>
      <c r="D167" s="27"/>
      <c r="E167" s="18"/>
      <c r="F167" s="18"/>
      <c r="G167" s="9"/>
    </row>
    <row r="168" spans="2:7" x14ac:dyDescent="0.25">
      <c r="B168" s="6"/>
      <c r="C168" s="28"/>
      <c r="D168" s="27"/>
      <c r="E168" s="18"/>
      <c r="F168" s="18"/>
    </row>
    <row r="169" spans="2:7" x14ac:dyDescent="0.25">
      <c r="D169" s="6"/>
      <c r="E169" s="18"/>
      <c r="F169" s="18"/>
    </row>
  </sheetData>
  <autoFilter ref="C3:D3"/>
  <dataValidations disablePrompts="1" count="1">
    <dataValidation type="list" allowBlank="1" showInputMessage="1" showErrorMessage="1" sqref="M4:N4">
      <formula1>$A$4:$A$30080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OnChessMaster</vt:lpstr>
      <vt:lpstr>stat</vt:lpstr>
      <vt:lpstr>Q2Q3_2014</vt:lpstr>
      <vt:lpstr>Q4_2014</vt:lpstr>
      <vt:lpstr>Q1_2015</vt:lpstr>
      <vt:lpstr>Q2_2015</vt:lpstr>
      <vt:lpstr>Q3_2015</vt:lpstr>
    </vt:vector>
  </TitlesOfParts>
  <Company>ON Semiconductor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fernandes</dc:creator>
  <cp:lastModifiedBy>Patrice</cp:lastModifiedBy>
  <dcterms:created xsi:type="dcterms:W3CDTF">2014-08-14T14:25:34Z</dcterms:created>
  <dcterms:modified xsi:type="dcterms:W3CDTF">2015-10-10T09:30:44Z</dcterms:modified>
</cp:coreProperties>
</file>